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\Documents\kuliah\Tugas akhir\jurnal\"/>
    </mc:Choice>
  </mc:AlternateContent>
  <xr:revisionPtr revIDLastSave="0" documentId="13_ncr:1_{EA0B0FC3-6258-418F-AE2E-4842EEB2CD52}" xr6:coauthVersionLast="47" xr6:coauthVersionMax="47" xr10:uidLastSave="{00000000-0000-0000-0000-000000000000}"/>
  <bookViews>
    <workbookView xWindow="-110" yWindow="-110" windowWidth="19420" windowHeight="10420" activeTab="1" xr2:uid="{239DB6E2-5B9C-43D7-AA9A-A35B2CAF193D}"/>
  </bookViews>
  <sheets>
    <sheet name="FUZZY" sheetId="3" r:id="rId1"/>
    <sheet name="SAW" sheetId="1" r:id="rId2"/>
    <sheet name="DATA-SAW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1" i="4" l="1"/>
  <c r="D164" i="4" s="1"/>
  <c r="D167" i="4" s="1"/>
  <c r="D170" i="4" s="1"/>
  <c r="K145" i="4"/>
  <c r="K148" i="4" s="1"/>
  <c r="K151" i="4" s="1"/>
  <c r="K154" i="4" s="1"/>
  <c r="D145" i="4"/>
  <c r="K129" i="4"/>
  <c r="D129" i="4"/>
  <c r="D132" i="4" s="1"/>
  <c r="D135" i="4" s="1"/>
  <c r="D138" i="4" s="1"/>
  <c r="E100" i="4"/>
  <c r="I107" i="4" s="1"/>
  <c r="I116" i="4" s="1"/>
  <c r="K141" i="4" s="1"/>
  <c r="M141" i="4" s="1"/>
  <c r="O141" i="4" s="1"/>
  <c r="P161" i="4" s="1"/>
  <c r="E92" i="4"/>
  <c r="G107" i="4" s="1"/>
  <c r="G116" i="4" s="1"/>
  <c r="D157" i="4" s="1"/>
  <c r="F157" i="4" s="1"/>
  <c r="H157" i="4" s="1"/>
  <c r="N161" i="4" s="1"/>
  <c r="E96" i="4"/>
  <c r="H107" i="4" s="1"/>
  <c r="H116" i="4" s="1"/>
  <c r="K125" i="4" s="1"/>
  <c r="M125" i="4" s="1"/>
  <c r="O125" i="4" s="1"/>
  <c r="O161" i="4" s="1"/>
  <c r="E88" i="4"/>
  <c r="F107" i="4" s="1"/>
  <c r="F116" i="4" s="1"/>
  <c r="D141" i="4" s="1"/>
  <c r="F141" i="4" s="1"/>
  <c r="H141" i="4" s="1"/>
  <c r="M161" i="4" s="1"/>
  <c r="E84" i="4"/>
  <c r="E107" i="4" s="1"/>
  <c r="I35" i="3"/>
  <c r="H35" i="3"/>
  <c r="G35" i="3"/>
  <c r="J105" i="1"/>
  <c r="L105" i="1" s="1"/>
  <c r="N105" i="1" s="1"/>
  <c r="J88" i="1"/>
  <c r="L88" i="1"/>
  <c r="N88" i="1" s="1"/>
  <c r="C121" i="1"/>
  <c r="E121" i="1" s="1"/>
  <c r="G121" i="1" s="1"/>
  <c r="C105" i="1"/>
  <c r="E105" i="1" s="1"/>
  <c r="G105" i="1" s="1"/>
  <c r="C89" i="1"/>
  <c r="E89" i="1"/>
  <c r="G89" i="1"/>
  <c r="F164" i="4"/>
  <c r="F167" i="4" s="1"/>
  <c r="F170" i="4" s="1"/>
  <c r="M148" i="4"/>
  <c r="M151" i="4" s="1"/>
  <c r="M154" i="4" s="1"/>
  <c r="F148" i="4"/>
  <c r="F151" i="4" s="1"/>
  <c r="F154" i="4" s="1"/>
  <c r="D148" i="4"/>
  <c r="D151" i="4" s="1"/>
  <c r="D154" i="4" s="1"/>
  <c r="M132" i="4"/>
  <c r="M135" i="4" s="1"/>
  <c r="M138" i="4" s="1"/>
  <c r="K132" i="4"/>
  <c r="K135" i="4" s="1"/>
  <c r="K138" i="4" s="1"/>
  <c r="F132" i="4"/>
  <c r="F135" i="4" s="1"/>
  <c r="F138" i="4" s="1"/>
  <c r="I92" i="4"/>
  <c r="G111" i="4" s="1"/>
  <c r="G120" i="4" s="1"/>
  <c r="D169" i="4" s="1"/>
  <c r="F169" i="4" s="1"/>
  <c r="H92" i="4"/>
  <c r="G110" i="4" s="1"/>
  <c r="G119" i="4" s="1"/>
  <c r="D166" i="4" s="1"/>
  <c r="F166" i="4" s="1"/>
  <c r="G92" i="4"/>
  <c r="G109" i="4" s="1"/>
  <c r="G118" i="4" s="1"/>
  <c r="D163" i="4" s="1"/>
  <c r="F163" i="4" s="1"/>
  <c r="H163" i="4" s="1"/>
  <c r="N163" i="4" s="1"/>
  <c r="F92" i="4"/>
  <c r="G108" i="4" s="1"/>
  <c r="G117" i="4" s="1"/>
  <c r="D160" i="4" s="1"/>
  <c r="F160" i="4" s="1"/>
  <c r="H160" i="4" s="1"/>
  <c r="N162" i="4" s="1"/>
  <c r="I100" i="4"/>
  <c r="I111" i="4" s="1"/>
  <c r="I120" i="4" s="1"/>
  <c r="K153" i="4" s="1"/>
  <c r="M153" i="4" s="1"/>
  <c r="H100" i="4"/>
  <c r="I110" i="4" s="1"/>
  <c r="I119" i="4" s="1"/>
  <c r="K150" i="4" s="1"/>
  <c r="M150" i="4" s="1"/>
  <c r="G100" i="4"/>
  <c r="I109" i="4" s="1"/>
  <c r="F100" i="4"/>
  <c r="I108" i="4" s="1"/>
  <c r="I117" i="4" s="1"/>
  <c r="K144" i="4" s="1"/>
  <c r="M144" i="4" s="1"/>
  <c r="O144" i="4" s="1"/>
  <c r="P162" i="4" s="1"/>
  <c r="I96" i="4"/>
  <c r="H111" i="4" s="1"/>
  <c r="H120" i="4" s="1"/>
  <c r="K137" i="4" s="1"/>
  <c r="M137" i="4" s="1"/>
  <c r="H96" i="4"/>
  <c r="H110" i="4" s="1"/>
  <c r="H119" i="4" s="1"/>
  <c r="K134" i="4" s="1"/>
  <c r="M134" i="4" s="1"/>
  <c r="G96" i="4"/>
  <c r="H109" i="4" s="1"/>
  <c r="H118" i="4" s="1"/>
  <c r="K131" i="4" s="1"/>
  <c r="M131" i="4" s="1"/>
  <c r="O131" i="4" s="1"/>
  <c r="O163" i="4" s="1"/>
  <c r="F96" i="4"/>
  <c r="H108" i="4" s="1"/>
  <c r="H117" i="4" s="1"/>
  <c r="K128" i="4" s="1"/>
  <c r="M128" i="4" s="1"/>
  <c r="O128" i="4" s="1"/>
  <c r="O162" i="4" s="1"/>
  <c r="I88" i="4"/>
  <c r="F111" i="4" s="1"/>
  <c r="F120" i="4" s="1"/>
  <c r="D153" i="4" s="1"/>
  <c r="F153" i="4" s="1"/>
  <c r="H88" i="4"/>
  <c r="F110" i="4" s="1"/>
  <c r="F119" i="4" s="1"/>
  <c r="D150" i="4" s="1"/>
  <c r="F150" i="4" s="1"/>
  <c r="G88" i="4"/>
  <c r="F109" i="4" s="1"/>
  <c r="F118" i="4" s="1"/>
  <c r="D147" i="4" s="1"/>
  <c r="F147" i="4" s="1"/>
  <c r="H147" i="4" s="1"/>
  <c r="M163" i="4" s="1"/>
  <c r="F88" i="4"/>
  <c r="F108" i="4" s="1"/>
  <c r="F117" i="4" s="1"/>
  <c r="D144" i="4" s="1"/>
  <c r="F144" i="4" s="1"/>
  <c r="H144" i="4" s="1"/>
  <c r="M162" i="4" s="1"/>
  <c r="I84" i="4"/>
  <c r="E111" i="4" s="1"/>
  <c r="E120" i="4" s="1"/>
  <c r="D137" i="4" s="1"/>
  <c r="F137" i="4" s="1"/>
  <c r="H84" i="4"/>
  <c r="E110" i="4" s="1"/>
  <c r="E119" i="4" s="1"/>
  <c r="D134" i="4" s="1"/>
  <c r="F134" i="4" s="1"/>
  <c r="G84" i="4"/>
  <c r="E109" i="4" s="1"/>
  <c r="E118" i="4" s="1"/>
  <c r="D131" i="4" s="1"/>
  <c r="F131" i="4" s="1"/>
  <c r="H131" i="4" s="1"/>
  <c r="L163" i="4" s="1"/>
  <c r="F84" i="4"/>
  <c r="D80" i="1"/>
  <c r="D81" i="1"/>
  <c r="D82" i="1"/>
  <c r="D83" i="1"/>
  <c r="G36" i="3"/>
  <c r="H36" i="3"/>
  <c r="I36" i="3"/>
  <c r="G37" i="3"/>
  <c r="H37" i="3"/>
  <c r="I37" i="3"/>
  <c r="G38" i="3"/>
  <c r="H38" i="3"/>
  <c r="I38" i="3"/>
  <c r="G39" i="3"/>
  <c r="H39" i="3"/>
  <c r="I39" i="3"/>
  <c r="E116" i="4" l="1"/>
  <c r="D125" i="4" s="1"/>
  <c r="F125" i="4" s="1"/>
  <c r="H125" i="4" s="1"/>
  <c r="L161" i="4" s="1"/>
  <c r="E108" i="4"/>
  <c r="E117" i="4" s="1"/>
  <c r="H134" i="4"/>
  <c r="L164" i="4" s="1"/>
  <c r="O134" i="4"/>
  <c r="O164" i="4" s="1"/>
  <c r="H137" i="4"/>
  <c r="L165" i="4" s="1"/>
  <c r="O137" i="4"/>
  <c r="O165" i="4" s="1"/>
  <c r="H150" i="4"/>
  <c r="M164" i="4" s="1"/>
  <c r="O150" i="4"/>
  <c r="P164" i="4" s="1"/>
  <c r="H153" i="4"/>
  <c r="M165" i="4" s="1"/>
  <c r="O153" i="4"/>
  <c r="P165" i="4" s="1"/>
  <c r="H166" i="4"/>
  <c r="N164" i="4" s="1"/>
  <c r="H169" i="4"/>
  <c r="N165" i="4" s="1"/>
  <c r="I40" i="3"/>
  <c r="I46" i="3" s="1"/>
  <c r="H40" i="3"/>
  <c r="H46" i="3" s="1"/>
  <c r="G40" i="3"/>
  <c r="G46" i="3" s="1"/>
  <c r="G56" i="3" l="1"/>
  <c r="I6" i="4" s="1"/>
  <c r="J6" i="4"/>
  <c r="L168" i="4" s="1"/>
  <c r="K175" i="4" s="1"/>
  <c r="K178" i="4"/>
  <c r="H50" i="3"/>
  <c r="K179" i="4"/>
  <c r="D128" i="4"/>
  <c r="F128" i="4" s="1"/>
  <c r="G50" i="3"/>
  <c r="G49" i="3"/>
  <c r="G48" i="3"/>
  <c r="G47" i="3"/>
  <c r="H49" i="3"/>
  <c r="H48" i="3"/>
  <c r="H47" i="3"/>
  <c r="I50" i="3"/>
  <c r="I49" i="3"/>
  <c r="I48" i="3"/>
  <c r="I47" i="3"/>
  <c r="G58" i="3" l="1"/>
  <c r="I8" i="4" s="1"/>
  <c r="J8" i="4"/>
  <c r="N168" i="4" s="1"/>
  <c r="G60" i="3"/>
  <c r="I10" i="4" s="1"/>
  <c r="J10" i="4"/>
  <c r="P168" i="4" s="1"/>
  <c r="J7" i="4"/>
  <c r="M168" i="4" s="1"/>
  <c r="G57" i="3"/>
  <c r="I7" i="4" s="1"/>
  <c r="G59" i="3"/>
  <c r="I9" i="4" s="1"/>
  <c r="J9" i="4"/>
  <c r="O168" i="4" s="1"/>
  <c r="K177" i="4"/>
  <c r="H128" i="4"/>
  <c r="L112" i="1"/>
  <c r="L115" i="1" s="1"/>
  <c r="L118" i="1" s="1"/>
  <c r="J112" i="1"/>
  <c r="J115" i="1" s="1"/>
  <c r="J118" i="1" s="1"/>
  <c r="G81" i="1"/>
  <c r="J95" i="1" s="1"/>
  <c r="L95" i="1" s="1"/>
  <c r="N95" i="1" s="1"/>
  <c r="N127" i="1" s="1"/>
  <c r="L96" i="1"/>
  <c r="L99" i="1" s="1"/>
  <c r="L102" i="1" s="1"/>
  <c r="J96" i="1"/>
  <c r="J99" i="1" s="1"/>
  <c r="J102" i="1" s="1"/>
  <c r="E128" i="1"/>
  <c r="E131" i="1" s="1"/>
  <c r="E134" i="1" s="1"/>
  <c r="C128" i="1"/>
  <c r="C131" i="1" s="1"/>
  <c r="C134" i="1" s="1"/>
  <c r="E112" i="1"/>
  <c r="E115" i="1" s="1"/>
  <c r="E118" i="1" s="1"/>
  <c r="C112" i="1"/>
  <c r="C115" i="1" s="1"/>
  <c r="C118" i="1" s="1"/>
  <c r="E96" i="1"/>
  <c r="E99" i="1" s="1"/>
  <c r="E102" i="1" s="1"/>
  <c r="C96" i="1"/>
  <c r="C99" i="1" s="1"/>
  <c r="C102" i="1" s="1"/>
  <c r="H83" i="1"/>
  <c r="J117" i="1" s="1"/>
  <c r="L117" i="1" s="1"/>
  <c r="G83" i="1"/>
  <c r="J101" i="1" s="1"/>
  <c r="L101" i="1" s="1"/>
  <c r="F83" i="1"/>
  <c r="C133" i="1" s="1"/>
  <c r="E133" i="1" s="1"/>
  <c r="H82" i="1"/>
  <c r="J114" i="1" s="1"/>
  <c r="L114" i="1" s="1"/>
  <c r="G82" i="1"/>
  <c r="J98" i="1" s="1"/>
  <c r="L98" i="1" s="1"/>
  <c r="F82" i="1"/>
  <c r="C130" i="1" s="1"/>
  <c r="E130" i="1" s="1"/>
  <c r="H81" i="1"/>
  <c r="J111" i="1" s="1"/>
  <c r="L111" i="1" s="1"/>
  <c r="N111" i="1" s="1"/>
  <c r="O127" i="1" s="1"/>
  <c r="F81" i="1"/>
  <c r="C127" i="1" s="1"/>
  <c r="E127" i="1" s="1"/>
  <c r="G127" i="1" s="1"/>
  <c r="M127" i="1" s="1"/>
  <c r="H80" i="1"/>
  <c r="J108" i="1" s="1"/>
  <c r="L108" i="1" s="1"/>
  <c r="N108" i="1" s="1"/>
  <c r="O126" i="1" s="1"/>
  <c r="G80" i="1"/>
  <c r="J92" i="1" s="1"/>
  <c r="L92" i="1" s="1"/>
  <c r="N92" i="1" s="1"/>
  <c r="N126" i="1" s="1"/>
  <c r="F80" i="1"/>
  <c r="C124" i="1" s="1"/>
  <c r="E124" i="1" s="1"/>
  <c r="G124" i="1" s="1"/>
  <c r="M126" i="1" s="1"/>
  <c r="E83" i="1"/>
  <c r="C117" i="1" s="1"/>
  <c r="E117" i="1" s="1"/>
  <c r="E82" i="1"/>
  <c r="C114" i="1" s="1"/>
  <c r="E114" i="1" s="1"/>
  <c r="E81" i="1"/>
  <c r="C111" i="1" s="1"/>
  <c r="E111" i="1" s="1"/>
  <c r="G111" i="1" s="1"/>
  <c r="L127" i="1" s="1"/>
  <c r="E80" i="1"/>
  <c r="C108" i="1" s="1"/>
  <c r="E108" i="1" s="1"/>
  <c r="G108" i="1" s="1"/>
  <c r="L126" i="1" s="1"/>
  <c r="C101" i="1"/>
  <c r="E101" i="1" s="1"/>
  <c r="C98" i="1"/>
  <c r="E98" i="1" s="1"/>
  <c r="C95" i="1"/>
  <c r="E95" i="1" s="1"/>
  <c r="C92" i="1"/>
  <c r="E92" i="1" s="1"/>
  <c r="C36" i="1"/>
  <c r="D36" i="1"/>
  <c r="D34" i="1"/>
  <c r="D32" i="1"/>
  <c r="C34" i="1"/>
  <c r="C32" i="1"/>
  <c r="F8" i="1"/>
  <c r="O132" i="1" s="1"/>
  <c r="N137" i="1" s="1"/>
  <c r="F7" i="1"/>
  <c r="N132" i="1" s="1"/>
  <c r="M137" i="1" s="1"/>
  <c r="F6" i="1"/>
  <c r="M132" i="1" s="1"/>
  <c r="L137" i="1" s="1"/>
  <c r="F5" i="1"/>
  <c r="L132" i="1" s="1"/>
  <c r="K137" i="1" s="1"/>
  <c r="F4" i="1"/>
  <c r="K132" i="1" s="1"/>
  <c r="M175" i="4" l="1"/>
  <c r="M177" i="4"/>
  <c r="M176" i="4"/>
  <c r="M179" i="4"/>
  <c r="M178" i="4"/>
  <c r="L175" i="4"/>
  <c r="L176" i="4"/>
  <c r="L177" i="4"/>
  <c r="L178" i="4"/>
  <c r="L179" i="4"/>
  <c r="N175" i="4"/>
  <c r="N176" i="4"/>
  <c r="N177" i="4"/>
  <c r="N178" i="4"/>
  <c r="N179" i="4"/>
  <c r="O175" i="4"/>
  <c r="O176" i="4"/>
  <c r="O178" i="4"/>
  <c r="O179" i="4"/>
  <c r="L162" i="4"/>
  <c r="K176" i="4" s="1"/>
  <c r="J137" i="1"/>
  <c r="O137" i="1" s="1"/>
  <c r="G92" i="1"/>
  <c r="K126" i="1" s="1"/>
  <c r="J138" i="1" s="1"/>
  <c r="G95" i="1"/>
  <c r="K127" i="1" s="1"/>
  <c r="G98" i="1"/>
  <c r="K128" i="1" s="1"/>
  <c r="J140" i="1" s="1"/>
  <c r="G101" i="1"/>
  <c r="K129" i="1" s="1"/>
  <c r="N139" i="1"/>
  <c r="N138" i="1"/>
  <c r="M139" i="1"/>
  <c r="M138" i="1"/>
  <c r="L138" i="1"/>
  <c r="L139" i="1"/>
  <c r="K138" i="1"/>
  <c r="K139" i="1"/>
  <c r="J141" i="1"/>
  <c r="J139" i="1"/>
  <c r="N114" i="1"/>
  <c r="O128" i="1" s="1"/>
  <c r="N140" i="1" s="1"/>
  <c r="N117" i="1"/>
  <c r="O129" i="1" s="1"/>
  <c r="N141" i="1" s="1"/>
  <c r="N98" i="1"/>
  <c r="N128" i="1" s="1"/>
  <c r="M140" i="1" s="1"/>
  <c r="N101" i="1"/>
  <c r="N129" i="1" s="1"/>
  <c r="M141" i="1" s="1"/>
  <c r="G130" i="1"/>
  <c r="M128" i="1" s="1"/>
  <c r="L140" i="1" s="1"/>
  <c r="G133" i="1"/>
  <c r="M129" i="1" s="1"/>
  <c r="L141" i="1" s="1"/>
  <c r="G114" i="1"/>
  <c r="L128" i="1" s="1"/>
  <c r="K140" i="1" s="1"/>
  <c r="G117" i="1"/>
  <c r="L129" i="1" s="1"/>
  <c r="K141" i="1" s="1"/>
  <c r="O139" i="1" l="1"/>
  <c r="P179" i="4"/>
  <c r="P175" i="4"/>
  <c r="P178" i="4"/>
  <c r="P176" i="4"/>
  <c r="O138" i="1"/>
  <c r="O141" i="1"/>
  <c r="O140" i="1"/>
  <c r="I118" i="4"/>
  <c r="K147" i="4" s="1"/>
  <c r="M147" i="4" s="1"/>
  <c r="O147" i="4" s="1"/>
  <c r="P163" i="4" s="1"/>
  <c r="O177" i="4" s="1"/>
  <c r="P177" i="4" s="1"/>
</calcChain>
</file>

<file path=xl/sharedStrings.xml><?xml version="1.0" encoding="utf-8"?>
<sst xmlns="http://schemas.openxmlformats.org/spreadsheetml/2006/main" count="644" uniqueCount="213">
  <si>
    <t>Tabel 1. Data Kriteria  dan Penentuan Nilai Bobot (W)</t>
  </si>
  <si>
    <t>Kode</t>
  </si>
  <si>
    <t>Kriteria</t>
  </si>
  <si>
    <t>Bobot Preferensi (W)</t>
  </si>
  <si>
    <t>C1</t>
  </si>
  <si>
    <t>C2</t>
  </si>
  <si>
    <t>C3</t>
  </si>
  <si>
    <t>Benefit</t>
  </si>
  <si>
    <t>C4</t>
  </si>
  <si>
    <t>C5</t>
  </si>
  <si>
    <t>Tabel 2. Variabel dan Bobot</t>
  </si>
  <si>
    <t>Keterangan</t>
  </si>
  <si>
    <t>Nilai</t>
  </si>
  <si>
    <t>Variabel</t>
  </si>
  <si>
    <t>Kehadiran</t>
  </si>
  <si>
    <t>Sangat Buruk</t>
  </si>
  <si>
    <t>Buruk</t>
  </si>
  <si>
    <t>Cukup</t>
  </si>
  <si>
    <t>Baik</t>
  </si>
  <si>
    <t>Sangat Baik</t>
  </si>
  <si>
    <t>Kemampuan Adaptasi</t>
  </si>
  <si>
    <t>Kerjasama Tim</t>
  </si>
  <si>
    <t>Tidak Berkontribusi</t>
  </si>
  <si>
    <t>Tanggung Jawab</t>
  </si>
  <si>
    <t>Integritas</t>
  </si>
  <si>
    <t>Berintegritas Tinggi</t>
  </si>
  <si>
    <t>Berintegritas Baik</t>
  </si>
  <si>
    <t>Berintegitras Cukup</t>
  </si>
  <si>
    <t xml:space="preserve">Kurang Berintegritas </t>
  </si>
  <si>
    <t>Tidak Berintegritas</t>
  </si>
  <si>
    <t xml:space="preserve">Baik </t>
  </si>
  <si>
    <t>Data Alternatif</t>
  </si>
  <si>
    <t>Alternatif</t>
  </si>
  <si>
    <t>A1</t>
  </si>
  <si>
    <t>A2</t>
  </si>
  <si>
    <t>A3</t>
  </si>
  <si>
    <t>A4</t>
  </si>
  <si>
    <t>Karyawan 1</t>
  </si>
  <si>
    <t>Karyawan 2</t>
  </si>
  <si>
    <t>Karyawan 3</t>
  </si>
  <si>
    <t>Karyawan 4</t>
  </si>
  <si>
    <t>Tabel 8. Tabel Rating Kecocokan dari Setiap Alternatif pada Setiap Kriteria</t>
  </si>
  <si>
    <t>Matriks Keputusan dan Normalisasi</t>
  </si>
  <si>
    <t>X =</t>
  </si>
  <si>
    <t>=</t>
  </si>
  <si>
    <t>r 21=</t>
  </si>
  <si>
    <t>r 14=</t>
  </si>
  <si>
    <t>r 24=</t>
  </si>
  <si>
    <t>r 11=</t>
  </si>
  <si>
    <t>r 12=</t>
  </si>
  <si>
    <t>r 22=</t>
  </si>
  <si>
    <t>r 13=</t>
  </si>
  <si>
    <t>r 23=</t>
  </si>
  <si>
    <t>r 15=</t>
  </si>
  <si>
    <t>r 25=</t>
  </si>
  <si>
    <t>r35=</t>
  </si>
  <si>
    <t>r 45=</t>
  </si>
  <si>
    <t>Maka Matriks R menjadi</t>
  </si>
  <si>
    <t>R =</t>
  </si>
  <si>
    <t>Perhitungan Prefensi</t>
  </si>
  <si>
    <t>Hasil</t>
  </si>
  <si>
    <t>Disiplin (C1)</t>
  </si>
  <si>
    <t>Keterampilan Kerja  (C2)</t>
  </si>
  <si>
    <t>Kemampuan Intrapesonal (C3)</t>
  </si>
  <si>
    <t>Integritas (C4)</t>
  </si>
  <si>
    <t>Penampilan (C5)</t>
  </si>
  <si>
    <t>a. Normalisasi Pada Disiplin (C1)</t>
  </si>
  <si>
    <t>b. Normalisasi Pada Keterampilan Kerja (C2)</t>
  </si>
  <si>
    <t>c. Normalisasi Pada Kemampuan Intrapersonal (C3)</t>
  </si>
  <si>
    <t>d. Normalisasi Pada Integritas (C4)</t>
  </si>
  <si>
    <t>5. Normalisasi Pada Penampilan (C5)</t>
  </si>
  <si>
    <t>Tabel 3. Penilaian pada Disiplin (C1)</t>
  </si>
  <si>
    <t>Sangat Disiplin</t>
  </si>
  <si>
    <t>Disiplin</t>
  </si>
  <si>
    <t>Cukup Disiplin</t>
  </si>
  <si>
    <t>Kurang Disiplin</t>
  </si>
  <si>
    <t>Tidak Disiplin</t>
  </si>
  <si>
    <t>Tabel 4. Penilaian pada Keterampilan Kerja (C2)</t>
  </si>
  <si>
    <t>Ahli</t>
  </si>
  <si>
    <t>Mahir</t>
  </si>
  <si>
    <t>Cukup Terampil</t>
  </si>
  <si>
    <t>Kurang Terampil</t>
  </si>
  <si>
    <t>Tidak Terampil</t>
  </si>
  <si>
    <t>Tabel 5. Penilaian pada  Kemampuan Intrapersonal (C3)</t>
  </si>
  <si>
    <t>Sangat Intrapersonal</t>
  </si>
  <si>
    <t>Intrapersonal</t>
  </si>
  <si>
    <t>Cukup Intrapersonal</t>
  </si>
  <si>
    <t>Kurang Intrapersonal</t>
  </si>
  <si>
    <t>Tabel 6. Penilaian pada  Integritas (C4)</t>
  </si>
  <si>
    <t>Tabel 7. Penilaian pada  Penampilan (C5)</t>
  </si>
  <si>
    <t>Excellent</t>
  </si>
  <si>
    <t>Good</t>
  </si>
  <si>
    <t>Fair</t>
  </si>
  <si>
    <t>Poor</t>
  </si>
  <si>
    <t>Needs Improvement</t>
  </si>
  <si>
    <t>DISIPLIN</t>
  </si>
  <si>
    <t>2'</t>
  </si>
  <si>
    <t>KETERAMPILAN KERJA</t>
  </si>
  <si>
    <t>4'</t>
  </si>
  <si>
    <t>6'</t>
  </si>
  <si>
    <t>KEMAMPUAN INTRAPERSONAL</t>
  </si>
  <si>
    <t>3'</t>
  </si>
  <si>
    <t>INTEGRITAS</t>
  </si>
  <si>
    <t>PENAMPILAN</t>
  </si>
  <si>
    <t>7'</t>
  </si>
  <si>
    <t>5'</t>
  </si>
  <si>
    <t>9'</t>
  </si>
  <si>
    <t>1,1,1</t>
  </si>
  <si>
    <t>2,4,6</t>
  </si>
  <si>
    <t>1,3,5</t>
  </si>
  <si>
    <t>1/4,1/2,1/1</t>
  </si>
  <si>
    <t>5,7,9</t>
  </si>
  <si>
    <t>KETRAMPILAN</t>
  </si>
  <si>
    <t>1/6,1/4,1/2</t>
  </si>
  <si>
    <t>1/4,1/2,1</t>
  </si>
  <si>
    <t>1/8,1/6,1/4</t>
  </si>
  <si>
    <t>INTRAPERSONAL</t>
  </si>
  <si>
    <t>1/5,1/3,1</t>
  </si>
  <si>
    <t>1,2,4</t>
  </si>
  <si>
    <t>3,5,7</t>
  </si>
  <si>
    <t>INTEGRTAS</t>
  </si>
  <si>
    <t>4,6,8</t>
  </si>
  <si>
    <t>7,9,9</t>
  </si>
  <si>
    <t>1/9,1/7,1/5</t>
  </si>
  <si>
    <t>1/9,1/9,1/7</t>
  </si>
  <si>
    <t>Tingkat skala fuzzy</t>
  </si>
  <si>
    <t>Invers skala fuzzy</t>
  </si>
  <si>
    <t>Definisi variabel linguistik</t>
  </si>
  <si>
    <t>1 = (1,1,1)</t>
  </si>
  <si>
    <t>(1,1,1)</t>
  </si>
  <si>
    <t>Perbandingan dua kriteria yang sama (diagonal)</t>
  </si>
  <si>
    <t>1 = (1,1,3)</t>
  </si>
  <si>
    <t>Perbandingan dua kriteria yang sama (selain diagonal)</t>
  </si>
  <si>
    <t>3 = (1,3,5)</t>
  </si>
  <si>
    <t>Dua buah elemen kriteria mempunyai kepentingan yang sama</t>
  </si>
  <si>
    <t>5 = (3,5,7)</t>
  </si>
  <si>
    <t>Satu elemen kriteria sedikit lebih penting dari yang lain</t>
  </si>
  <si>
    <t>7 = (5,7,9)</t>
  </si>
  <si>
    <t>Satu elemen kriteria lebih penting dari yang lain</t>
  </si>
  <si>
    <t>9 = (7,9,9)</t>
  </si>
  <si>
    <t>Satu elemen kriteria sangat lebih penting dari yang lain</t>
  </si>
  <si>
    <t>2 = (1,2,4)</t>
  </si>
  <si>
    <t>Nilai-nilai di antara dua pertimbangan yang berdekatan</t>
  </si>
  <si>
    <t>4 = (2,4,6)</t>
  </si>
  <si>
    <t>6 = (4,6,8)</t>
  </si>
  <si>
    <t>8 = (6,8,9)</t>
  </si>
  <si>
    <t>1/7,1/5,1/3</t>
  </si>
  <si>
    <t>Aspek Kriteria</t>
  </si>
  <si>
    <t>Hadir tepat waktu sesuai jadwal kerja dan shift</t>
  </si>
  <si>
    <t>Mematuhi SOP dan prosedur QC tanpa penyimpangan</t>
  </si>
  <si>
    <t>Menyelesaikan tugas QC tepat waktu sesuai target</t>
  </si>
  <si>
    <t>Mampu membaca dan memahami dokumen teknis (SOP, Walk Instruction)</t>
  </si>
  <si>
    <t>Mahir menggunakan alat ukur atau alat uji fabric QC (Round Cutter, moisture meter, dll.)</t>
  </si>
  <si>
    <t>Cepat dan akurat dalam mendeteksi cacat produk fabric</t>
  </si>
  <si>
    <t>Mampu bekerja di bawah tekanan dan tetap fokus</t>
  </si>
  <si>
    <t>Konsisten dalam menjaga kualitas kerja meskipun rutinitas</t>
  </si>
  <si>
    <t>Berkomunikasi dengan baik kepada rekan kerja dan atasan</t>
  </si>
  <si>
    <t>Tidak memalsukan data inspeksi fabric atau laporan QC</t>
  </si>
  <si>
    <t>Bertindak jujur ketika terjadi kesalahan pengecekan</t>
  </si>
  <si>
    <t>Tidak menyembunyikan atau menutupi cacat produk</t>
  </si>
  <si>
    <t>Menggunakan APD (alat pelindung diri) secara lengkap dan benar</t>
  </si>
  <si>
    <t>Menjaga kebersihan diri dan seragam kerja</t>
  </si>
  <si>
    <t>Tidak mengenakan aksesoris yang mengganggu kerja QC</t>
  </si>
  <si>
    <t>Rahil Afriliana</t>
  </si>
  <si>
    <t>Kireyna Assyifa</t>
  </si>
  <si>
    <t>Wahid Fathurahman</t>
  </si>
  <si>
    <t>Teguh Ma'ruf</t>
  </si>
  <si>
    <t>Tabel 9. Hasil Total Rating Kecocokan dari Setiap Alternatif pada Setiap Kriteria</t>
  </si>
  <si>
    <t>Tabel 2. Variabel dan Bobot Aspek Kriteria</t>
  </si>
  <si>
    <t xml:space="preserve">Tabel 1. Aspek Kriteria  </t>
  </si>
  <si>
    <t>A0</t>
  </si>
  <si>
    <t>Max(3,4,3,2,3)</t>
  </si>
  <si>
    <t>Max(3,4,4,2,3)</t>
  </si>
  <si>
    <t>Max(3,3,4,3,4)</t>
  </si>
  <si>
    <t>Max(3,4,4,3,4)</t>
  </si>
  <si>
    <t>Max(3,5,4,3,3)</t>
  </si>
  <si>
    <t>r 31=</t>
  </si>
  <si>
    <t>r41=</t>
  </si>
  <si>
    <t>r 51=</t>
  </si>
  <si>
    <t>r 32=</t>
  </si>
  <si>
    <t>r42=</t>
  </si>
  <si>
    <t>r 52=</t>
  </si>
  <si>
    <t>r 33=</t>
  </si>
  <si>
    <t>r43=</t>
  </si>
  <si>
    <t>r 53=</t>
  </si>
  <si>
    <t>r 34=</t>
  </si>
  <si>
    <t>r44=</t>
  </si>
  <si>
    <t>r54=</t>
  </si>
  <si>
    <t>KRITERIA</t>
  </si>
  <si>
    <t>1. Skala perbandingan tingkat kepentingan fuzzy</t>
  </si>
  <si>
    <t xml:space="preserve">2. Proses Matriks Perbandingan </t>
  </si>
  <si>
    <t>3. Konversi Nilai Perbandingan Ke Skala Fuzzy</t>
  </si>
  <si>
    <t>4. Menjabarkan Nilai  Fuzzy</t>
  </si>
  <si>
    <t>5. Menghitung Total Nilai Fuzzy Masing-Masing Kriteria</t>
  </si>
  <si>
    <t xml:space="preserve">6. Menentukan Sintetis Fuzzy  </t>
  </si>
  <si>
    <t xml:space="preserve">7.  Menormalisasi Bobot berdasarkan nilai tengah </t>
  </si>
  <si>
    <t>Standar Penilaian</t>
  </si>
  <si>
    <t>Karyawan A</t>
  </si>
  <si>
    <t>Karyawan B</t>
  </si>
  <si>
    <t>Karyawan C</t>
  </si>
  <si>
    <t>Karyawan D</t>
  </si>
  <si>
    <t>Max(9,13,11,8,11)</t>
  </si>
  <si>
    <t>r 54=</t>
  </si>
  <si>
    <t>Max(9,13,12,8,12)</t>
  </si>
  <si>
    <t>Max(9,11,10,8,10)</t>
  </si>
  <si>
    <t>r 35=</t>
  </si>
  <si>
    <t>r45=</t>
  </si>
  <si>
    <t>r 55=</t>
  </si>
  <si>
    <t>Max(9,13,12,11,11)</t>
  </si>
  <si>
    <t>Max(9,9,10,8,13)</t>
  </si>
  <si>
    <t xml:space="preserve"> Data Kriteria  dan Penentuan Nilai Bobot (W)</t>
  </si>
  <si>
    <t>Studi Kasus Karyawan Probation Departemen Quality Control Fabric - PT Indo Taichen Textile Industry</t>
  </si>
  <si>
    <t>Tabel.10 Nilai Perankgingan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</si>
</sst>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ahoma"/>
      <family val="2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4" fillId="0" borderId="26" xfId="0" applyFont="1" applyBorder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4" fillId="0" borderId="27" xfId="0" applyFont="1" applyBorder="1"/>
    <xf numFmtId="0" fontId="4" fillId="0" borderId="28" xfId="0" applyFont="1" applyBorder="1" applyAlignment="1">
      <alignment horizontal="center"/>
    </xf>
    <xf numFmtId="0" fontId="4" fillId="0" borderId="30" xfId="0" applyFont="1" applyBorder="1"/>
    <xf numFmtId="0" fontId="4" fillId="0" borderId="3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0" borderId="40" xfId="0" applyFont="1" applyBorder="1"/>
    <xf numFmtId="0" fontId="4" fillId="2" borderId="7" xfId="0" applyFont="1" applyFill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1" xfId="0" applyFont="1" applyBorder="1"/>
    <xf numFmtId="0" fontId="4" fillId="0" borderId="10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3" borderId="4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2" fontId="4" fillId="4" borderId="8" xfId="0" applyNumberFormat="1" applyFont="1" applyFill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 applyAlignment="1">
      <alignment horizontal="center"/>
    </xf>
    <xf numFmtId="164" fontId="4" fillId="0" borderId="7" xfId="1" applyNumberFormat="1" applyFont="1" applyBorder="1" applyAlignment="1">
      <alignment horizontal="left"/>
    </xf>
    <xf numFmtId="164" fontId="4" fillId="0" borderId="10" xfId="1" applyNumberFormat="1" applyFont="1" applyBorder="1" applyAlignment="1">
      <alignment horizontal="left"/>
    </xf>
    <xf numFmtId="165" fontId="4" fillId="0" borderId="8" xfId="0" applyNumberFormat="1" applyFont="1" applyBorder="1" applyAlignment="1">
      <alignment horizontal="left"/>
    </xf>
    <xf numFmtId="165" fontId="4" fillId="0" borderId="11" xfId="0" applyNumberFormat="1" applyFont="1" applyBorder="1" applyAlignment="1">
      <alignment horizontal="left"/>
    </xf>
    <xf numFmtId="0" fontId="5" fillId="0" borderId="46" xfId="0" applyFont="1" applyBorder="1"/>
    <xf numFmtId="0" fontId="5" fillId="0" borderId="16" xfId="0" applyFont="1" applyBorder="1"/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0" borderId="7" xfId="0" applyBorder="1"/>
    <xf numFmtId="0" fontId="0" fillId="3" borderId="7" xfId="0" applyFill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7" xfId="0" applyBorder="1" applyAlignment="1">
      <alignment horizontal="right"/>
    </xf>
    <xf numFmtId="2" fontId="0" fillId="0" borderId="7" xfId="0" applyNumberFormat="1" applyBorder="1"/>
    <xf numFmtId="2" fontId="2" fillId="0" borderId="0" xfId="0" applyNumberFormat="1" applyFont="1"/>
    <xf numFmtId="0" fontId="6" fillId="0" borderId="0" xfId="0" applyFont="1" applyAlignment="1">
      <alignment horizontal="justify" vertical="center"/>
    </xf>
    <xf numFmtId="0" fontId="7" fillId="0" borderId="36" xfId="0" applyFont="1" applyBorder="1" applyAlignment="1">
      <alignment horizontal="justify" vertical="center" wrapText="1"/>
    </xf>
    <xf numFmtId="0" fontId="7" fillId="0" borderId="52" xfId="0" applyFont="1" applyBorder="1" applyAlignment="1">
      <alignment horizontal="justify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49" xfId="0" applyFont="1" applyBorder="1"/>
    <xf numFmtId="0" fontId="0" fillId="0" borderId="7" xfId="0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/>
    </xf>
    <xf numFmtId="0" fontId="0" fillId="0" borderId="53" xfId="0" applyBorder="1" applyAlignment="1">
      <alignment horizontal="center"/>
    </xf>
    <xf numFmtId="0" fontId="4" fillId="0" borderId="54" xfId="0" applyFont="1" applyBorder="1"/>
    <xf numFmtId="0" fontId="3" fillId="3" borderId="7" xfId="0" applyFont="1" applyFill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42" xfId="0" applyNumberFormat="1" applyFont="1" applyBorder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4" fillId="0" borderId="0" xfId="0" applyNumberFormat="1" applyFont="1"/>
    <xf numFmtId="2" fontId="4" fillId="3" borderId="0" xfId="0" applyNumberFormat="1" applyFont="1" applyFill="1"/>
    <xf numFmtId="2" fontId="4" fillId="0" borderId="0" xfId="0" applyNumberFormat="1" applyFont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2" fillId="0" borderId="4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Border="1"/>
    <xf numFmtId="2" fontId="0" fillId="0" borderId="0" xfId="0" applyNumberFormat="1" applyBorder="1"/>
    <xf numFmtId="165" fontId="0" fillId="0" borderId="7" xfId="0" applyNumberFormat="1" applyBorder="1"/>
    <xf numFmtId="0" fontId="10" fillId="0" borderId="0" xfId="0" applyFont="1" applyAlignment="1"/>
    <xf numFmtId="164" fontId="0" fillId="0" borderId="7" xfId="1" applyNumberFormat="1" applyFont="1" applyBorder="1"/>
    <xf numFmtId="0" fontId="3" fillId="0" borderId="43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1" fillId="0" borderId="0" xfId="0" applyFont="1"/>
    <xf numFmtId="0" fontId="3" fillId="0" borderId="6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2" fontId="3" fillId="0" borderId="30" xfId="0" applyNumberFormat="1" applyFont="1" applyBorder="1" applyAlignment="1">
      <alignment horizontal="center" vertical="center"/>
    </xf>
    <xf numFmtId="2" fontId="3" fillId="0" borderId="56" xfId="0" applyNumberFormat="1" applyFont="1" applyBorder="1" applyAlignment="1">
      <alignment horizontal="center" vertical="center"/>
    </xf>
    <xf numFmtId="2" fontId="4" fillId="3" borderId="44" xfId="0" applyNumberFormat="1" applyFont="1" applyFill="1" applyBorder="1" applyAlignment="1">
      <alignment horizontal="center"/>
    </xf>
    <xf numFmtId="2" fontId="3" fillId="0" borderId="42" xfId="0" applyNumberFormat="1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14" xfId="0" applyFont="1" applyBorder="1"/>
    <xf numFmtId="2" fontId="4" fillId="0" borderId="53" xfId="0" applyNumberFormat="1" applyFont="1" applyBorder="1" applyAlignment="1">
      <alignment horizontal="center"/>
    </xf>
    <xf numFmtId="0" fontId="0" fillId="0" borderId="60" xfId="0" applyBorder="1"/>
    <xf numFmtId="2" fontId="4" fillId="4" borderId="63" xfId="0" applyNumberFormat="1" applyFont="1" applyFill="1" applyBorder="1"/>
    <xf numFmtId="0" fontId="3" fillId="0" borderId="2" xfId="0" applyFont="1" applyBorder="1" applyAlignment="1">
      <alignment horizontal="left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4" fillId="4" borderId="28" xfId="0" applyNumberFormat="1" applyFont="1" applyFill="1" applyBorder="1"/>
    <xf numFmtId="0" fontId="9" fillId="0" borderId="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5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7" fillId="0" borderId="33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6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4" fillId="0" borderId="5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476250</xdr:colOff>
      <xdr:row>5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427004-E411-8783-78EE-7C070D7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29075"/>
          <a:ext cx="47625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523875</xdr:colOff>
      <xdr:row>7</xdr:row>
      <xdr:rowOff>314325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FC9EDE-ED7E-1ADB-8967-3C6B6DEC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86650"/>
          <a:ext cx="5238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523875</xdr:colOff>
      <xdr:row>8</xdr:row>
      <xdr:rowOff>314325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6EAC2A-9356-47F0-ABE9-6D501B75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43975"/>
          <a:ext cx="5238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523875</xdr:colOff>
      <xdr:row>9</xdr:row>
      <xdr:rowOff>314325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749242-EABD-C26A-EDBE-033FF27D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20325"/>
          <a:ext cx="5238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523875</xdr:colOff>
      <xdr:row>10</xdr:row>
      <xdr:rowOff>314325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BA56CF-863A-34B3-4761-AA727926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77650"/>
          <a:ext cx="5238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523875</xdr:colOff>
      <xdr:row>11</xdr:row>
      <xdr:rowOff>314325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2798E53-EABF-47B9-A651-B81ED18B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049125"/>
          <a:ext cx="5238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523875</xdr:colOff>
      <xdr:row>12</xdr:row>
      <xdr:rowOff>314325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026EF58-87D2-CA29-A5E1-61DD2A7A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420600"/>
          <a:ext cx="5238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523875</xdr:colOff>
      <xdr:row>13</xdr:row>
      <xdr:rowOff>314325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4DE5C49-BF08-34FC-14BA-952F5493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792075"/>
          <a:ext cx="5238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5</xdr:row>
      <xdr:rowOff>447675</xdr:rowOff>
    </xdr:from>
    <xdr:to>
      <xdr:col>1</xdr:col>
      <xdr:colOff>676368</xdr:colOff>
      <xdr:row>6</xdr:row>
      <xdr:rowOff>428686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CFF664C-702C-07C8-7FB4-5B8292E1C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57275" y="1933575"/>
          <a:ext cx="666843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878F-312A-46A3-A448-0BC155A8CC3F}">
  <dimension ref="A2:U60"/>
  <sheetViews>
    <sheetView topLeftCell="A40" zoomScale="80" zoomScaleNormal="80" workbookViewId="0">
      <selection activeCell="G56" sqref="G56:G60"/>
    </sheetView>
  </sheetViews>
  <sheetFormatPr defaultRowHeight="14.5" x14ac:dyDescent="0.35"/>
  <cols>
    <col min="1" max="1" width="18.7265625" customWidth="1"/>
    <col min="2" max="2" width="24.453125" customWidth="1"/>
    <col min="3" max="3" width="42.453125" customWidth="1"/>
    <col min="6" max="6" width="31.453125" customWidth="1"/>
    <col min="8" max="8" width="11.54296875" customWidth="1"/>
    <col min="9" max="9" width="9.7265625" customWidth="1"/>
    <col min="10" max="10" width="11.54296875" customWidth="1"/>
    <col min="11" max="11" width="11.81640625" customWidth="1"/>
  </cols>
  <sheetData>
    <row r="2" spans="1:12" ht="26.25" customHeight="1" x14ac:dyDescent="0.45">
      <c r="A2" s="118" t="s">
        <v>189</v>
      </c>
      <c r="F2" s="156" t="s">
        <v>190</v>
      </c>
      <c r="G2" s="156"/>
      <c r="H2" s="156"/>
      <c r="I2" s="156"/>
      <c r="J2" s="156"/>
      <c r="K2" s="156"/>
      <c r="L2" s="156"/>
    </row>
    <row r="3" spans="1:12" ht="15" customHeight="1" thickBot="1" x14ac:dyDescent="0.4">
      <c r="A3" s="80"/>
    </row>
    <row r="4" spans="1:12" ht="36" customHeight="1" thickBot="1" x14ac:dyDescent="0.4">
      <c r="A4" s="119" t="s">
        <v>125</v>
      </c>
      <c r="B4" s="120" t="s">
        <v>126</v>
      </c>
      <c r="C4" s="120" t="s">
        <v>127</v>
      </c>
      <c r="F4" s="126" t="s">
        <v>188</v>
      </c>
      <c r="G4" s="74"/>
      <c r="H4" s="123" t="s">
        <v>4</v>
      </c>
      <c r="I4" s="124" t="s">
        <v>5</v>
      </c>
      <c r="J4" s="124" t="s">
        <v>6</v>
      </c>
      <c r="K4" s="124" t="s">
        <v>8</v>
      </c>
      <c r="L4" s="124" t="s">
        <v>9</v>
      </c>
    </row>
    <row r="5" spans="1:12" ht="36" customHeight="1" thickBot="1" x14ac:dyDescent="0.4">
      <c r="A5" s="81" t="s">
        <v>128</v>
      </c>
      <c r="B5" s="122" t="s">
        <v>129</v>
      </c>
      <c r="C5" s="82" t="s">
        <v>130</v>
      </c>
      <c r="F5" s="127" t="s">
        <v>95</v>
      </c>
      <c r="G5" s="124" t="s">
        <v>4</v>
      </c>
      <c r="H5" s="75">
        <v>1</v>
      </c>
      <c r="I5" s="76">
        <v>4</v>
      </c>
      <c r="J5" s="76">
        <v>3</v>
      </c>
      <c r="K5" s="77" t="s">
        <v>96</v>
      </c>
      <c r="L5" s="76">
        <v>7</v>
      </c>
    </row>
    <row r="6" spans="1:12" ht="36" customHeight="1" thickBot="1" x14ac:dyDescent="0.4">
      <c r="A6" s="81" t="s">
        <v>131</v>
      </c>
      <c r="B6" s="121"/>
      <c r="C6" s="82" t="s">
        <v>132</v>
      </c>
      <c r="F6" s="127" t="s">
        <v>97</v>
      </c>
      <c r="G6" s="124" t="s">
        <v>5</v>
      </c>
      <c r="H6" s="77" t="s">
        <v>98</v>
      </c>
      <c r="I6" s="75">
        <v>1</v>
      </c>
      <c r="J6" s="77" t="s">
        <v>96</v>
      </c>
      <c r="K6" s="77" t="s">
        <v>99</v>
      </c>
      <c r="L6" s="76">
        <v>3</v>
      </c>
    </row>
    <row r="7" spans="1:12" ht="36" customHeight="1" thickBot="1" x14ac:dyDescent="0.4">
      <c r="A7" s="81" t="s">
        <v>133</v>
      </c>
      <c r="B7" s="121"/>
      <c r="C7" s="82" t="s">
        <v>134</v>
      </c>
      <c r="F7" s="127" t="s">
        <v>100</v>
      </c>
      <c r="G7" s="124" t="s">
        <v>6</v>
      </c>
      <c r="H7" s="77" t="s">
        <v>101</v>
      </c>
      <c r="I7" s="77">
        <v>2</v>
      </c>
      <c r="J7" s="75">
        <v>1</v>
      </c>
      <c r="K7" s="77" t="s">
        <v>98</v>
      </c>
      <c r="L7" s="76">
        <v>5</v>
      </c>
    </row>
    <row r="8" spans="1:12" ht="36" customHeight="1" thickBot="1" x14ac:dyDescent="0.4">
      <c r="A8" s="81" t="s">
        <v>135</v>
      </c>
      <c r="B8" s="121"/>
      <c r="C8" s="82" t="s">
        <v>136</v>
      </c>
      <c r="F8" s="127" t="s">
        <v>102</v>
      </c>
      <c r="G8" s="124" t="s">
        <v>8</v>
      </c>
      <c r="H8" s="77">
        <v>2</v>
      </c>
      <c r="I8" s="77">
        <v>6</v>
      </c>
      <c r="J8" s="77">
        <v>4</v>
      </c>
      <c r="K8" s="75">
        <v>1</v>
      </c>
      <c r="L8" s="77">
        <v>9</v>
      </c>
    </row>
    <row r="9" spans="1:12" ht="36" customHeight="1" thickBot="1" x14ac:dyDescent="0.4">
      <c r="A9" s="81" t="s">
        <v>137</v>
      </c>
      <c r="B9" s="121"/>
      <c r="C9" s="82" t="s">
        <v>138</v>
      </c>
      <c r="F9" s="127" t="s">
        <v>103</v>
      </c>
      <c r="G9" s="124" t="s">
        <v>9</v>
      </c>
      <c r="H9" s="77" t="s">
        <v>104</v>
      </c>
      <c r="I9" s="77" t="s">
        <v>101</v>
      </c>
      <c r="J9" s="77" t="s">
        <v>105</v>
      </c>
      <c r="K9" s="76" t="s">
        <v>106</v>
      </c>
      <c r="L9" s="75">
        <v>1</v>
      </c>
    </row>
    <row r="10" spans="1:12" ht="36" customHeight="1" thickBot="1" x14ac:dyDescent="0.4">
      <c r="A10" s="81" t="s">
        <v>139</v>
      </c>
      <c r="B10" s="121"/>
      <c r="C10" s="82" t="s">
        <v>140</v>
      </c>
    </row>
    <row r="11" spans="1:12" ht="36" customHeight="1" thickBot="1" x14ac:dyDescent="0.5">
      <c r="A11" s="81" t="s">
        <v>141</v>
      </c>
      <c r="B11" s="121"/>
      <c r="C11" s="165" t="s">
        <v>142</v>
      </c>
      <c r="F11" s="156" t="s">
        <v>191</v>
      </c>
      <c r="G11" s="156"/>
      <c r="H11" s="156"/>
      <c r="I11" s="156"/>
      <c r="J11" s="156"/>
      <c r="K11" s="156"/>
      <c r="L11" s="156"/>
    </row>
    <row r="12" spans="1:12" ht="36" customHeight="1" thickBot="1" x14ac:dyDescent="0.4">
      <c r="A12" s="81" t="s">
        <v>143</v>
      </c>
      <c r="B12" s="121"/>
      <c r="C12" s="166"/>
      <c r="F12" s="126" t="s">
        <v>188</v>
      </c>
      <c r="G12" s="74"/>
      <c r="H12" s="123" t="s">
        <v>4</v>
      </c>
      <c r="I12" s="124" t="s">
        <v>5</v>
      </c>
      <c r="J12" s="124" t="s">
        <v>6</v>
      </c>
      <c r="K12" s="124" t="s">
        <v>8</v>
      </c>
      <c r="L12" s="124" t="s">
        <v>9</v>
      </c>
    </row>
    <row r="13" spans="1:12" ht="36" customHeight="1" thickBot="1" x14ac:dyDescent="0.4">
      <c r="A13" s="81" t="s">
        <v>144</v>
      </c>
      <c r="B13" s="121"/>
      <c r="C13" s="166"/>
      <c r="F13" s="127" t="s">
        <v>95</v>
      </c>
      <c r="G13" s="124" t="s">
        <v>4</v>
      </c>
      <c r="H13" s="77" t="s">
        <v>107</v>
      </c>
      <c r="I13" s="74" t="s">
        <v>108</v>
      </c>
      <c r="J13" s="74" t="s">
        <v>109</v>
      </c>
      <c r="K13" s="74" t="s">
        <v>110</v>
      </c>
      <c r="L13" s="74" t="s">
        <v>111</v>
      </c>
    </row>
    <row r="14" spans="1:12" ht="36" customHeight="1" thickBot="1" x14ac:dyDescent="0.4">
      <c r="A14" s="81" t="s">
        <v>145</v>
      </c>
      <c r="B14" s="121"/>
      <c r="C14" s="167"/>
      <c r="F14" s="127" t="s">
        <v>112</v>
      </c>
      <c r="G14" s="124" t="s">
        <v>5</v>
      </c>
      <c r="H14" s="77" t="s">
        <v>113</v>
      </c>
      <c r="I14" s="74" t="s">
        <v>107</v>
      </c>
      <c r="J14" s="74" t="s">
        <v>114</v>
      </c>
      <c r="K14" s="74" t="s">
        <v>115</v>
      </c>
      <c r="L14" s="74" t="s">
        <v>109</v>
      </c>
    </row>
    <row r="15" spans="1:12" ht="29.25" customHeight="1" x14ac:dyDescent="0.35">
      <c r="A15" s="80"/>
      <c r="F15" s="127" t="s">
        <v>116</v>
      </c>
      <c r="G15" s="124" t="s">
        <v>6</v>
      </c>
      <c r="H15" s="77" t="s">
        <v>117</v>
      </c>
      <c r="I15" s="74" t="s">
        <v>118</v>
      </c>
      <c r="J15" s="74" t="s">
        <v>107</v>
      </c>
      <c r="K15" s="74" t="s">
        <v>113</v>
      </c>
      <c r="L15" s="74" t="s">
        <v>119</v>
      </c>
    </row>
    <row r="16" spans="1:12" ht="29.25" customHeight="1" x14ac:dyDescent="0.35">
      <c r="F16" s="127" t="s">
        <v>120</v>
      </c>
      <c r="G16" s="124" t="s">
        <v>8</v>
      </c>
      <c r="H16" s="77" t="s">
        <v>118</v>
      </c>
      <c r="I16" s="74" t="s">
        <v>121</v>
      </c>
      <c r="J16" s="74" t="s">
        <v>108</v>
      </c>
      <c r="K16" s="74" t="s">
        <v>107</v>
      </c>
      <c r="L16" s="74" t="s">
        <v>122</v>
      </c>
    </row>
    <row r="17" spans="6:21" ht="37.5" customHeight="1" x14ac:dyDescent="0.35">
      <c r="F17" s="127" t="s">
        <v>103</v>
      </c>
      <c r="G17" s="124" t="s">
        <v>9</v>
      </c>
      <c r="H17" s="77" t="s">
        <v>123</v>
      </c>
      <c r="I17" s="74" t="s">
        <v>117</v>
      </c>
      <c r="J17" s="74" t="s">
        <v>146</v>
      </c>
      <c r="K17" s="74" t="s">
        <v>124</v>
      </c>
      <c r="L17" s="74" t="s">
        <v>107</v>
      </c>
    </row>
    <row r="20" spans="6:21" ht="27" customHeight="1" x14ac:dyDescent="0.45">
      <c r="F20" s="156" t="s">
        <v>192</v>
      </c>
      <c r="G20" s="156"/>
      <c r="H20" s="156"/>
      <c r="I20" s="156"/>
      <c r="J20" s="156"/>
      <c r="K20" s="156"/>
      <c r="L20" s="156"/>
    </row>
    <row r="22" spans="6:21" ht="15.75" customHeight="1" x14ac:dyDescent="0.35">
      <c r="F22" s="154" t="s">
        <v>188</v>
      </c>
      <c r="G22" s="164" t="s">
        <v>4</v>
      </c>
      <c r="H22" s="164"/>
      <c r="I22" s="164"/>
      <c r="J22" s="164" t="s">
        <v>5</v>
      </c>
      <c r="K22" s="164"/>
      <c r="L22" s="164"/>
      <c r="M22" s="164" t="s">
        <v>6</v>
      </c>
      <c r="N22" s="164"/>
      <c r="O22" s="164"/>
      <c r="P22" s="164" t="s">
        <v>8</v>
      </c>
      <c r="Q22" s="164"/>
      <c r="R22" s="164"/>
      <c r="S22" s="164" t="s">
        <v>9</v>
      </c>
      <c r="T22" s="164"/>
      <c r="U22" s="164"/>
    </row>
    <row r="23" spans="6:21" x14ac:dyDescent="0.35">
      <c r="F23" s="154"/>
      <c r="G23" s="163" t="s">
        <v>95</v>
      </c>
      <c r="H23" s="163"/>
      <c r="I23" s="163"/>
      <c r="J23" s="163" t="s">
        <v>97</v>
      </c>
      <c r="K23" s="163"/>
      <c r="L23" s="163"/>
      <c r="M23" s="163" t="s">
        <v>100</v>
      </c>
      <c r="N23" s="163"/>
      <c r="O23" s="163"/>
      <c r="P23" s="163" t="s">
        <v>102</v>
      </c>
      <c r="Q23" s="163"/>
      <c r="R23" s="163"/>
      <c r="S23" s="163" t="s">
        <v>103</v>
      </c>
      <c r="T23" s="163"/>
      <c r="U23" s="163"/>
    </row>
    <row r="24" spans="6:21" x14ac:dyDescent="0.35">
      <c r="F24" s="127" t="s">
        <v>95</v>
      </c>
      <c r="G24" s="78">
        <v>1</v>
      </c>
      <c r="H24" s="78">
        <v>1</v>
      </c>
      <c r="I24" s="78">
        <v>1</v>
      </c>
      <c r="J24" s="78">
        <v>2</v>
      </c>
      <c r="K24" s="78">
        <v>4</v>
      </c>
      <c r="L24" s="78">
        <v>6</v>
      </c>
      <c r="M24" s="78">
        <v>1</v>
      </c>
      <c r="N24" s="78">
        <v>3</v>
      </c>
      <c r="O24" s="78">
        <v>5</v>
      </c>
      <c r="P24" s="78">
        <v>0.25</v>
      </c>
      <c r="Q24" s="78">
        <v>0.5</v>
      </c>
      <c r="R24" s="78">
        <v>1</v>
      </c>
      <c r="S24" s="78">
        <v>5</v>
      </c>
      <c r="T24" s="78">
        <v>7</v>
      </c>
      <c r="U24" s="78">
        <v>9</v>
      </c>
    </row>
    <row r="25" spans="6:21" x14ac:dyDescent="0.35">
      <c r="F25" s="127" t="s">
        <v>112</v>
      </c>
      <c r="G25" s="78">
        <v>0.16666666666666666</v>
      </c>
      <c r="H25" s="78">
        <v>0.25</v>
      </c>
      <c r="I25" s="78">
        <v>0.5</v>
      </c>
      <c r="J25" s="78">
        <v>1</v>
      </c>
      <c r="K25" s="78">
        <v>1</v>
      </c>
      <c r="L25" s="78">
        <v>1</v>
      </c>
      <c r="M25" s="78">
        <v>0.25</v>
      </c>
      <c r="N25" s="78">
        <v>0.5</v>
      </c>
      <c r="O25" s="78">
        <v>1</v>
      </c>
      <c r="P25" s="78">
        <v>0.125</v>
      </c>
      <c r="Q25" s="78">
        <v>0.16666666666666666</v>
      </c>
      <c r="R25" s="78">
        <v>0.25</v>
      </c>
      <c r="S25" s="78">
        <v>1</v>
      </c>
      <c r="T25" s="78">
        <v>3</v>
      </c>
      <c r="U25" s="78">
        <v>5</v>
      </c>
    </row>
    <row r="26" spans="6:21" x14ac:dyDescent="0.35">
      <c r="F26" s="127" t="s">
        <v>116</v>
      </c>
      <c r="G26" s="78">
        <v>0.2</v>
      </c>
      <c r="H26" s="78">
        <v>0.33333333333333331</v>
      </c>
      <c r="I26" s="78">
        <v>1</v>
      </c>
      <c r="J26" s="78">
        <v>1</v>
      </c>
      <c r="K26" s="78">
        <v>2</v>
      </c>
      <c r="L26" s="78">
        <v>4</v>
      </c>
      <c r="M26" s="78">
        <v>1</v>
      </c>
      <c r="N26" s="78">
        <v>1</v>
      </c>
      <c r="O26" s="78">
        <v>1</v>
      </c>
      <c r="P26" s="78">
        <v>0.16666666666666666</v>
      </c>
      <c r="Q26" s="78">
        <v>0.25</v>
      </c>
      <c r="R26" s="78">
        <v>0.5</v>
      </c>
      <c r="S26" s="78">
        <v>3</v>
      </c>
      <c r="T26" s="78">
        <v>5</v>
      </c>
      <c r="U26" s="78">
        <v>7</v>
      </c>
    </row>
    <row r="27" spans="6:21" x14ac:dyDescent="0.35">
      <c r="F27" s="127" t="s">
        <v>120</v>
      </c>
      <c r="G27" s="78">
        <v>1</v>
      </c>
      <c r="H27" s="78">
        <v>2</v>
      </c>
      <c r="I27" s="78">
        <v>4</v>
      </c>
      <c r="J27" s="78">
        <v>4</v>
      </c>
      <c r="K27" s="78">
        <v>6</v>
      </c>
      <c r="L27" s="78">
        <v>8</v>
      </c>
      <c r="M27" s="78">
        <v>2</v>
      </c>
      <c r="N27" s="78">
        <v>4</v>
      </c>
      <c r="O27" s="78">
        <v>6</v>
      </c>
      <c r="P27" s="78">
        <v>1</v>
      </c>
      <c r="Q27" s="78">
        <v>1</v>
      </c>
      <c r="R27" s="78">
        <v>1</v>
      </c>
      <c r="S27" s="78">
        <v>7</v>
      </c>
      <c r="T27" s="78">
        <v>9</v>
      </c>
      <c r="U27" s="78">
        <v>9</v>
      </c>
    </row>
    <row r="28" spans="6:21" ht="14.25" customHeight="1" x14ac:dyDescent="0.35">
      <c r="F28" s="127" t="s">
        <v>103</v>
      </c>
      <c r="G28" s="78">
        <v>0.1111111111111111</v>
      </c>
      <c r="H28" s="78">
        <v>0.14285714285714285</v>
      </c>
      <c r="I28" s="78">
        <v>0.2</v>
      </c>
      <c r="J28" s="78">
        <v>0.2</v>
      </c>
      <c r="K28" s="78">
        <v>0.33333333333333331</v>
      </c>
      <c r="L28" s="78">
        <v>1</v>
      </c>
      <c r="M28" s="78">
        <v>0.14285714285714285</v>
      </c>
      <c r="N28" s="78">
        <v>0.2</v>
      </c>
      <c r="O28" s="78">
        <v>0.33333333333333331</v>
      </c>
      <c r="P28" s="78">
        <v>0.1111111111111111</v>
      </c>
      <c r="Q28" s="78">
        <v>0.1111111111111111</v>
      </c>
      <c r="R28" s="78">
        <v>0.14285714285714285</v>
      </c>
      <c r="S28" s="78">
        <v>1</v>
      </c>
      <c r="T28" s="78">
        <v>1</v>
      </c>
      <c r="U28" s="78">
        <v>1</v>
      </c>
    </row>
    <row r="29" spans="6:21" ht="14.25" customHeight="1" x14ac:dyDescent="0.35">
      <c r="F29" s="128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</row>
    <row r="31" spans="6:21" ht="33" customHeight="1" x14ac:dyDescent="0.45">
      <c r="F31" s="156" t="s">
        <v>193</v>
      </c>
      <c r="G31" s="156"/>
      <c r="H31" s="156"/>
      <c r="I31" s="156"/>
      <c r="J31" s="131"/>
      <c r="K31" s="131"/>
      <c r="L31" s="131"/>
    </row>
    <row r="33" spans="6:12" ht="15" customHeight="1" x14ac:dyDescent="0.35">
      <c r="F33" s="157" t="s">
        <v>188</v>
      </c>
      <c r="G33" s="158"/>
      <c r="H33" s="158"/>
      <c r="I33" s="159"/>
    </row>
    <row r="34" spans="6:12" ht="15" customHeight="1" x14ac:dyDescent="0.35">
      <c r="F34" s="160"/>
      <c r="G34" s="161"/>
      <c r="H34" s="161"/>
      <c r="I34" s="162"/>
    </row>
    <row r="35" spans="6:12" x14ac:dyDescent="0.35">
      <c r="F35" s="127" t="s">
        <v>95</v>
      </c>
      <c r="G35" s="78">
        <f t="shared" ref="G35:I39" si="0">SUM(G24,J24,M24,P24,S24)</f>
        <v>9.25</v>
      </c>
      <c r="H35" s="78">
        <f t="shared" si="0"/>
        <v>15.5</v>
      </c>
      <c r="I35" s="78">
        <f t="shared" si="0"/>
        <v>22</v>
      </c>
    </row>
    <row r="36" spans="6:12" x14ac:dyDescent="0.35">
      <c r="F36" s="127" t="s">
        <v>112</v>
      </c>
      <c r="G36" s="78">
        <f t="shared" si="0"/>
        <v>2.541666666666667</v>
      </c>
      <c r="H36" s="78">
        <f t="shared" si="0"/>
        <v>4.916666666666667</v>
      </c>
      <c r="I36" s="78">
        <f t="shared" si="0"/>
        <v>7.75</v>
      </c>
    </row>
    <row r="37" spans="6:12" x14ac:dyDescent="0.35">
      <c r="F37" s="127" t="s">
        <v>116</v>
      </c>
      <c r="G37" s="78">
        <f t="shared" si="0"/>
        <v>5.3666666666666671</v>
      </c>
      <c r="H37" s="78">
        <f t="shared" si="0"/>
        <v>8.5833333333333339</v>
      </c>
      <c r="I37" s="78">
        <f t="shared" si="0"/>
        <v>13.5</v>
      </c>
    </row>
    <row r="38" spans="6:12" x14ac:dyDescent="0.35">
      <c r="F38" s="127" t="s">
        <v>120</v>
      </c>
      <c r="G38" s="78">
        <f t="shared" si="0"/>
        <v>15</v>
      </c>
      <c r="H38" s="78">
        <f t="shared" si="0"/>
        <v>22</v>
      </c>
      <c r="I38" s="78">
        <f t="shared" si="0"/>
        <v>28</v>
      </c>
    </row>
    <row r="39" spans="6:12" x14ac:dyDescent="0.35">
      <c r="F39" s="127" t="s">
        <v>103</v>
      </c>
      <c r="G39" s="78">
        <f t="shared" si="0"/>
        <v>1.5650793650793651</v>
      </c>
      <c r="H39" s="78">
        <f t="shared" si="0"/>
        <v>1.7873015873015874</v>
      </c>
      <c r="I39" s="78">
        <f t="shared" si="0"/>
        <v>2.676190476190476</v>
      </c>
    </row>
    <row r="40" spans="6:12" x14ac:dyDescent="0.35">
      <c r="G40" s="79">
        <f>SUM(FUZZY!G35:G39)</f>
        <v>33.723412698412695</v>
      </c>
      <c r="H40" s="79">
        <f>SUM(FUZZY!H35:H39)</f>
        <v>52.787301587301585</v>
      </c>
      <c r="I40" s="79">
        <f>SUM(FUZZY!I35:I39)</f>
        <v>73.92619047619047</v>
      </c>
    </row>
    <row r="43" spans="6:12" ht="30" customHeight="1" x14ac:dyDescent="0.45">
      <c r="F43" s="155" t="s">
        <v>194</v>
      </c>
      <c r="G43" s="155"/>
      <c r="H43" s="155"/>
      <c r="I43" s="155"/>
      <c r="J43" s="131"/>
      <c r="K43" s="131"/>
      <c r="L43" s="131"/>
    </row>
    <row r="44" spans="6:12" x14ac:dyDescent="0.35">
      <c r="F44" s="154" t="s">
        <v>188</v>
      </c>
      <c r="G44" s="154"/>
      <c r="H44" s="154"/>
      <c r="I44" s="154"/>
    </row>
    <row r="45" spans="6:12" ht="15" customHeight="1" x14ac:dyDescent="0.35">
      <c r="F45" s="154"/>
      <c r="G45" s="154"/>
      <c r="H45" s="154"/>
      <c r="I45" s="154"/>
    </row>
    <row r="46" spans="6:12" x14ac:dyDescent="0.35">
      <c r="F46" s="127" t="s">
        <v>95</v>
      </c>
      <c r="G46" s="130">
        <f t="shared" ref="G46:I50" si="1">G35/G$40</f>
        <v>0.27429015214807673</v>
      </c>
      <c r="H46" s="130">
        <f t="shared" si="1"/>
        <v>0.29363122444070244</v>
      </c>
      <c r="I46" s="130">
        <f t="shared" si="1"/>
        <v>0.29759412541466718</v>
      </c>
    </row>
    <row r="47" spans="6:12" x14ac:dyDescent="0.35">
      <c r="F47" s="127" t="s">
        <v>112</v>
      </c>
      <c r="G47" s="130">
        <f t="shared" si="1"/>
        <v>7.5368014779426493E-2</v>
      </c>
      <c r="H47" s="130">
        <f t="shared" si="1"/>
        <v>9.3141087322588412E-2</v>
      </c>
      <c r="I47" s="130">
        <f t="shared" si="1"/>
        <v>0.10483429418016685</v>
      </c>
    </row>
    <row r="48" spans="6:12" x14ac:dyDescent="0.35">
      <c r="F48" s="127" t="s">
        <v>116</v>
      </c>
      <c r="G48" s="130">
        <f t="shared" si="1"/>
        <v>0.15913770989492018</v>
      </c>
      <c r="H48" s="130">
        <f t="shared" si="1"/>
        <v>0.16260223719028147</v>
      </c>
      <c r="I48" s="130">
        <f t="shared" si="1"/>
        <v>0.1826145769590003</v>
      </c>
    </row>
    <row r="49" spans="6:9" x14ac:dyDescent="0.35">
      <c r="F49" s="127" t="s">
        <v>120</v>
      </c>
      <c r="G49" s="130">
        <f t="shared" si="1"/>
        <v>0.44479484132120545</v>
      </c>
      <c r="H49" s="130">
        <f t="shared" si="1"/>
        <v>0.41676689920615834</v>
      </c>
      <c r="I49" s="130">
        <f t="shared" si="1"/>
        <v>0.37875615961866732</v>
      </c>
    </row>
    <row r="50" spans="6:9" x14ac:dyDescent="0.35">
      <c r="F50" s="127" t="s">
        <v>103</v>
      </c>
      <c r="G50" s="130">
        <f t="shared" si="1"/>
        <v>4.6409281856371276E-2</v>
      </c>
      <c r="H50" s="130">
        <f t="shared" si="1"/>
        <v>3.3858551840269431E-2</v>
      </c>
      <c r="I50" s="130">
        <f t="shared" si="1"/>
        <v>3.6200843827498469E-2</v>
      </c>
    </row>
    <row r="53" spans="6:9" ht="36" customHeight="1" x14ac:dyDescent="0.45">
      <c r="F53" s="156" t="s">
        <v>195</v>
      </c>
      <c r="G53" s="156"/>
      <c r="H53" s="156"/>
      <c r="I53" s="156"/>
    </row>
    <row r="54" spans="6:9" ht="15" customHeight="1" x14ac:dyDescent="0.35">
      <c r="F54" s="154" t="s">
        <v>188</v>
      </c>
      <c r="G54" s="154"/>
    </row>
    <row r="55" spans="6:9" ht="15" customHeight="1" x14ac:dyDescent="0.35">
      <c r="F55" s="154"/>
      <c r="G55" s="154"/>
    </row>
    <row r="56" spans="6:9" x14ac:dyDescent="0.35">
      <c r="F56" s="127" t="s">
        <v>95</v>
      </c>
      <c r="G56" s="132">
        <f>H46/1</f>
        <v>0.29363122444070244</v>
      </c>
    </row>
    <row r="57" spans="6:9" x14ac:dyDescent="0.35">
      <c r="F57" s="127" t="s">
        <v>112</v>
      </c>
      <c r="G57" s="132">
        <f t="shared" ref="G57:G60" si="2">H47/1</f>
        <v>9.3141087322588412E-2</v>
      </c>
    </row>
    <row r="58" spans="6:9" x14ac:dyDescent="0.35">
      <c r="F58" s="127" t="s">
        <v>116</v>
      </c>
      <c r="G58" s="132">
        <f t="shared" si="2"/>
        <v>0.16260223719028147</v>
      </c>
    </row>
    <row r="59" spans="6:9" x14ac:dyDescent="0.35">
      <c r="F59" s="127" t="s">
        <v>120</v>
      </c>
      <c r="G59" s="132">
        <f t="shared" si="2"/>
        <v>0.41676689920615834</v>
      </c>
    </row>
    <row r="60" spans="6:9" x14ac:dyDescent="0.35">
      <c r="F60" s="127" t="s">
        <v>103</v>
      </c>
      <c r="G60" s="132">
        <f t="shared" si="2"/>
        <v>3.3858551840269431E-2</v>
      </c>
    </row>
  </sheetData>
  <mergeCells count="21">
    <mergeCell ref="C11:C14"/>
    <mergeCell ref="G23:I23"/>
    <mergeCell ref="J23:L23"/>
    <mergeCell ref="M23:O23"/>
    <mergeCell ref="P23:R23"/>
    <mergeCell ref="S23:U23"/>
    <mergeCell ref="G22:I22"/>
    <mergeCell ref="J22:L22"/>
    <mergeCell ref="M22:O22"/>
    <mergeCell ref="P22:R22"/>
    <mergeCell ref="S22:U22"/>
    <mergeCell ref="F2:L2"/>
    <mergeCell ref="F11:L11"/>
    <mergeCell ref="F20:L20"/>
    <mergeCell ref="F22:F23"/>
    <mergeCell ref="F33:I34"/>
    <mergeCell ref="F54:G55"/>
    <mergeCell ref="F44:I45"/>
    <mergeCell ref="F43:I43"/>
    <mergeCell ref="F31:I31"/>
    <mergeCell ref="F53:I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B045-AE6F-4AA5-BB9A-194DFA61D7B5}">
  <dimension ref="B2:O141"/>
  <sheetViews>
    <sheetView tabSelected="1" zoomScale="70" zoomScaleNormal="70" workbookViewId="0">
      <selection activeCell="E9" sqref="E9"/>
    </sheetView>
  </sheetViews>
  <sheetFormatPr defaultColWidth="9.1796875" defaultRowHeight="14" x14ac:dyDescent="0.3"/>
  <cols>
    <col min="1" max="1" width="9.1796875" style="2"/>
    <col min="2" max="2" width="29.453125" style="2" customWidth="1"/>
    <col min="3" max="3" width="26.1796875" style="2" customWidth="1"/>
    <col min="4" max="5" width="17.54296875" style="2" customWidth="1"/>
    <col min="6" max="8" width="18.7265625" style="2" customWidth="1"/>
    <col min="9" max="9" width="44.453125" style="2" bestFit="1" customWidth="1"/>
    <col min="10" max="10" width="26.26953125" style="2" customWidth="1"/>
    <col min="11" max="11" width="27.54296875" style="2" customWidth="1"/>
    <col min="12" max="12" width="33" style="2" customWidth="1"/>
    <col min="13" max="13" width="18.7265625" style="2" customWidth="1"/>
    <col min="14" max="14" width="16.54296875" style="2" customWidth="1"/>
    <col min="15" max="15" width="12.1796875" style="2" customWidth="1"/>
    <col min="16" max="16384" width="9.1796875" style="2"/>
  </cols>
  <sheetData>
    <row r="2" spans="2:12" ht="14.5" thickBot="1" x14ac:dyDescent="0.35">
      <c r="B2" s="1" t="s">
        <v>0</v>
      </c>
      <c r="C2" s="1"/>
      <c r="D2" s="1"/>
      <c r="E2" s="1"/>
      <c r="F2" s="1"/>
    </row>
    <row r="3" spans="2:12" ht="14.5" thickBot="1" x14ac:dyDescent="0.35">
      <c r="B3" s="3" t="s">
        <v>1</v>
      </c>
      <c r="C3" s="171" t="s">
        <v>2</v>
      </c>
      <c r="D3" s="172"/>
      <c r="E3" s="171" t="s">
        <v>3</v>
      </c>
      <c r="F3" s="173"/>
      <c r="J3" s="4" t="s">
        <v>31</v>
      </c>
      <c r="K3" s="4"/>
      <c r="L3" s="4"/>
    </row>
    <row r="4" spans="2:12" x14ac:dyDescent="0.3">
      <c r="B4" s="5" t="s">
        <v>4</v>
      </c>
      <c r="C4" s="6" t="s">
        <v>61</v>
      </c>
      <c r="D4" s="6" t="s">
        <v>7</v>
      </c>
      <c r="E4" s="61">
        <v>0.29399999999999998</v>
      </c>
      <c r="F4" s="63">
        <f>E4</f>
        <v>0.29399999999999998</v>
      </c>
      <c r="J4" s="7" t="s">
        <v>32</v>
      </c>
      <c r="K4" s="8" t="s">
        <v>1</v>
      </c>
      <c r="L4" s="9"/>
    </row>
    <row r="5" spans="2:12" x14ac:dyDescent="0.3">
      <c r="B5" s="5" t="s">
        <v>5</v>
      </c>
      <c r="C5" s="6" t="s">
        <v>62</v>
      </c>
      <c r="D5" s="6" t="s">
        <v>7</v>
      </c>
      <c r="E5" s="61">
        <v>9.2999999999999999E-2</v>
      </c>
      <c r="F5" s="63">
        <f>E5</f>
        <v>9.2999999999999999E-2</v>
      </c>
      <c r="J5" s="10" t="s">
        <v>197</v>
      </c>
      <c r="K5" s="11" t="s">
        <v>33</v>
      </c>
      <c r="L5" s="12"/>
    </row>
    <row r="6" spans="2:12" x14ac:dyDescent="0.3">
      <c r="B6" s="5" t="s">
        <v>6</v>
      </c>
      <c r="C6" s="6" t="s">
        <v>63</v>
      </c>
      <c r="D6" s="6" t="s">
        <v>7</v>
      </c>
      <c r="E6" s="61">
        <v>0.16300000000000001</v>
      </c>
      <c r="F6" s="63">
        <f>E6</f>
        <v>0.16300000000000001</v>
      </c>
      <c r="J6" s="10" t="s">
        <v>198</v>
      </c>
      <c r="K6" s="11" t="s">
        <v>34</v>
      </c>
      <c r="L6" s="12"/>
    </row>
    <row r="7" spans="2:12" x14ac:dyDescent="0.3">
      <c r="B7" s="5" t="s">
        <v>8</v>
      </c>
      <c r="C7" s="6" t="s">
        <v>64</v>
      </c>
      <c r="D7" s="6" t="s">
        <v>7</v>
      </c>
      <c r="E7" s="61">
        <v>0.41699999999999998</v>
      </c>
      <c r="F7" s="63">
        <f>E7</f>
        <v>0.41699999999999998</v>
      </c>
      <c r="J7" s="10" t="s">
        <v>199</v>
      </c>
      <c r="K7" s="11" t="s">
        <v>35</v>
      </c>
      <c r="L7" s="12"/>
    </row>
    <row r="8" spans="2:12" ht="14.5" thickBot="1" x14ac:dyDescent="0.35">
      <c r="B8" s="13" t="s">
        <v>9</v>
      </c>
      <c r="C8" s="14" t="s">
        <v>65</v>
      </c>
      <c r="D8" s="14" t="s">
        <v>7</v>
      </c>
      <c r="E8" s="62">
        <v>3.4000000000000002E-2</v>
      </c>
      <c r="F8" s="64">
        <f>E8</f>
        <v>3.4000000000000002E-2</v>
      </c>
      <c r="J8" s="15" t="s">
        <v>200</v>
      </c>
      <c r="K8" s="16" t="s">
        <v>36</v>
      </c>
      <c r="L8" s="12"/>
    </row>
    <row r="11" spans="2:12" ht="14.5" thickBot="1" x14ac:dyDescent="0.35">
      <c r="B11" s="1" t="s">
        <v>10</v>
      </c>
      <c r="C11" s="1"/>
    </row>
    <row r="12" spans="2:12" ht="14.5" thickBot="1" x14ac:dyDescent="0.35">
      <c r="B12" s="54" t="s">
        <v>11</v>
      </c>
      <c r="C12" s="55" t="s">
        <v>12</v>
      </c>
    </row>
    <row r="13" spans="2:12" x14ac:dyDescent="0.3">
      <c r="B13" s="56" t="s">
        <v>19</v>
      </c>
      <c r="C13" s="57">
        <v>5</v>
      </c>
    </row>
    <row r="14" spans="2:12" x14ac:dyDescent="0.3">
      <c r="B14" s="65" t="s">
        <v>18</v>
      </c>
      <c r="C14" s="58">
        <v>4</v>
      </c>
    </row>
    <row r="15" spans="2:12" x14ac:dyDescent="0.3">
      <c r="B15" s="65" t="s">
        <v>17</v>
      </c>
      <c r="C15" s="58">
        <v>3</v>
      </c>
    </row>
    <row r="16" spans="2:12" x14ac:dyDescent="0.3">
      <c r="B16" s="66" t="s">
        <v>16</v>
      </c>
      <c r="C16" s="58">
        <v>2</v>
      </c>
    </row>
    <row r="17" spans="2:5" ht="14.5" thickBot="1" x14ac:dyDescent="0.35">
      <c r="B17" s="59" t="s">
        <v>15</v>
      </c>
      <c r="C17" s="60">
        <v>1</v>
      </c>
    </row>
    <row r="21" spans="2:5" ht="14.5" thickBot="1" x14ac:dyDescent="0.35">
      <c r="B21" s="4" t="s">
        <v>71</v>
      </c>
      <c r="C21" s="4"/>
      <c r="D21" s="4"/>
      <c r="E21" s="4"/>
    </row>
    <row r="22" spans="2:5" ht="14.5" thickBot="1" x14ac:dyDescent="0.35">
      <c r="B22" s="17" t="s">
        <v>14</v>
      </c>
      <c r="C22" s="18" t="s">
        <v>13</v>
      </c>
      <c r="D22" s="19" t="s">
        <v>12</v>
      </c>
    </row>
    <row r="23" spans="2:5" x14ac:dyDescent="0.3">
      <c r="B23" s="68" t="s">
        <v>72</v>
      </c>
      <c r="C23" s="20">
        <v>5</v>
      </c>
      <c r="D23" s="21" t="s">
        <v>19</v>
      </c>
    </row>
    <row r="24" spans="2:5" x14ac:dyDescent="0.3">
      <c r="B24" s="69" t="s">
        <v>73</v>
      </c>
      <c r="C24" s="25">
        <v>4</v>
      </c>
      <c r="D24" s="21" t="s">
        <v>18</v>
      </c>
    </row>
    <row r="25" spans="2:5" x14ac:dyDescent="0.3">
      <c r="B25" s="69" t="s">
        <v>74</v>
      </c>
      <c r="C25" s="25">
        <v>3</v>
      </c>
      <c r="D25" s="21" t="s">
        <v>17</v>
      </c>
    </row>
    <row r="26" spans="2:5" x14ac:dyDescent="0.3">
      <c r="B26" s="69" t="s">
        <v>75</v>
      </c>
      <c r="C26" s="6">
        <v>2</v>
      </c>
      <c r="D26" s="22" t="s">
        <v>16</v>
      </c>
    </row>
    <row r="27" spans="2:5" ht="14.5" thickBot="1" x14ac:dyDescent="0.35">
      <c r="B27" s="67" t="s">
        <v>76</v>
      </c>
      <c r="C27" s="14">
        <v>1</v>
      </c>
      <c r="D27" s="23" t="s">
        <v>15</v>
      </c>
    </row>
    <row r="30" spans="2:5" ht="14.5" thickBot="1" x14ac:dyDescent="0.35">
      <c r="B30" s="4" t="s">
        <v>77</v>
      </c>
      <c r="C30" s="4"/>
      <c r="D30" s="4"/>
    </row>
    <row r="31" spans="2:5" ht="14.5" thickBot="1" x14ac:dyDescent="0.35">
      <c r="B31" s="24" t="s">
        <v>20</v>
      </c>
      <c r="C31" s="18" t="s">
        <v>13</v>
      </c>
      <c r="D31" s="19" t="s">
        <v>12</v>
      </c>
    </row>
    <row r="32" spans="2:5" x14ac:dyDescent="0.3">
      <c r="B32" s="70" t="s">
        <v>78</v>
      </c>
      <c r="C32" s="25">
        <f>C13</f>
        <v>5</v>
      </c>
      <c r="D32" s="26" t="str">
        <f>B13</f>
        <v>Sangat Baik</v>
      </c>
    </row>
    <row r="33" spans="2:4" x14ac:dyDescent="0.3">
      <c r="B33" s="69" t="s">
        <v>79</v>
      </c>
      <c r="C33" s="25">
        <v>4</v>
      </c>
      <c r="D33" s="26" t="s">
        <v>18</v>
      </c>
    </row>
    <row r="34" spans="2:4" x14ac:dyDescent="0.3">
      <c r="B34" s="69" t="s">
        <v>80</v>
      </c>
      <c r="C34" s="25">
        <f>C15</f>
        <v>3</v>
      </c>
      <c r="D34" s="26" t="str">
        <f>B15</f>
        <v>Cukup</v>
      </c>
    </row>
    <row r="35" spans="2:4" x14ac:dyDescent="0.3">
      <c r="B35" s="71" t="s">
        <v>81</v>
      </c>
      <c r="C35" s="27">
        <v>2</v>
      </c>
      <c r="D35" s="28" t="s">
        <v>16</v>
      </c>
    </row>
    <row r="36" spans="2:4" ht="16.5" customHeight="1" thickBot="1" x14ac:dyDescent="0.35">
      <c r="B36" s="67" t="s">
        <v>82</v>
      </c>
      <c r="C36" s="14">
        <f>C17</f>
        <v>1</v>
      </c>
      <c r="D36" s="29" t="str">
        <f>B17</f>
        <v>Sangat Buruk</v>
      </c>
    </row>
    <row r="40" spans="2:4" ht="14.5" thickBot="1" x14ac:dyDescent="0.35">
      <c r="B40" s="4" t="s">
        <v>83</v>
      </c>
      <c r="C40" s="4"/>
      <c r="D40" s="4"/>
    </row>
    <row r="41" spans="2:4" ht="14.5" thickBot="1" x14ac:dyDescent="0.35">
      <c r="B41" s="24" t="s">
        <v>21</v>
      </c>
      <c r="C41" s="18" t="s">
        <v>13</v>
      </c>
      <c r="D41" s="19" t="s">
        <v>12</v>
      </c>
    </row>
    <row r="42" spans="2:4" x14ac:dyDescent="0.3">
      <c r="B42" s="72" t="s">
        <v>84</v>
      </c>
      <c r="C42" s="25">
        <v>5</v>
      </c>
      <c r="D42" s="26" t="s">
        <v>19</v>
      </c>
    </row>
    <row r="43" spans="2:4" x14ac:dyDescent="0.3">
      <c r="B43" s="72" t="s">
        <v>85</v>
      </c>
      <c r="C43" s="25">
        <v>4</v>
      </c>
      <c r="D43" s="26" t="s">
        <v>18</v>
      </c>
    </row>
    <row r="44" spans="2:4" x14ac:dyDescent="0.3">
      <c r="B44" s="72" t="s">
        <v>86</v>
      </c>
      <c r="C44" s="25">
        <v>3</v>
      </c>
      <c r="D44" s="26" t="s">
        <v>17</v>
      </c>
    </row>
    <row r="45" spans="2:4" x14ac:dyDescent="0.3">
      <c r="B45" s="73" t="s">
        <v>87</v>
      </c>
      <c r="C45" s="27">
        <v>2</v>
      </c>
      <c r="D45" s="28" t="s">
        <v>16</v>
      </c>
    </row>
    <row r="46" spans="2:4" ht="14.5" thickBot="1" x14ac:dyDescent="0.35">
      <c r="B46" s="13" t="s">
        <v>22</v>
      </c>
      <c r="C46" s="14">
        <v>1</v>
      </c>
      <c r="D46" s="29" t="s">
        <v>15</v>
      </c>
    </row>
    <row r="49" spans="2:4" ht="14.5" thickBot="1" x14ac:dyDescent="0.35">
      <c r="B49" s="4" t="s">
        <v>88</v>
      </c>
      <c r="C49" s="4"/>
      <c r="D49" s="4"/>
    </row>
    <row r="50" spans="2:4" ht="14.5" thickBot="1" x14ac:dyDescent="0.35">
      <c r="B50" s="24" t="s">
        <v>23</v>
      </c>
      <c r="C50" s="18" t="s">
        <v>13</v>
      </c>
      <c r="D50" s="19" t="s">
        <v>12</v>
      </c>
    </row>
    <row r="51" spans="2:4" x14ac:dyDescent="0.3">
      <c r="B51" s="70" t="s">
        <v>25</v>
      </c>
      <c r="C51" s="25">
        <v>5</v>
      </c>
      <c r="D51" s="26" t="s">
        <v>19</v>
      </c>
    </row>
    <row r="52" spans="2:4" x14ac:dyDescent="0.3">
      <c r="B52" s="71" t="s">
        <v>26</v>
      </c>
      <c r="C52" s="25">
        <v>4</v>
      </c>
      <c r="D52" s="26" t="s">
        <v>18</v>
      </c>
    </row>
    <row r="53" spans="2:4" x14ac:dyDescent="0.3">
      <c r="B53" s="69" t="s">
        <v>27</v>
      </c>
      <c r="C53" s="25">
        <v>3</v>
      </c>
      <c r="D53" s="26" t="s">
        <v>17</v>
      </c>
    </row>
    <row r="54" spans="2:4" x14ac:dyDescent="0.3">
      <c r="B54" s="69" t="s">
        <v>28</v>
      </c>
      <c r="C54" s="27">
        <v>2</v>
      </c>
      <c r="D54" s="28" t="s">
        <v>16</v>
      </c>
    </row>
    <row r="55" spans="2:4" ht="14.5" thickBot="1" x14ac:dyDescent="0.35">
      <c r="B55" s="67" t="s">
        <v>29</v>
      </c>
      <c r="C55" s="14">
        <v>1</v>
      </c>
      <c r="D55" s="29" t="s">
        <v>15</v>
      </c>
    </row>
    <row r="57" spans="2:4" ht="14.5" thickBot="1" x14ac:dyDescent="0.35">
      <c r="B57" s="4" t="s">
        <v>89</v>
      </c>
      <c r="C57" s="4"/>
      <c r="D57" s="4"/>
    </row>
    <row r="58" spans="2:4" ht="14.5" thickBot="1" x14ac:dyDescent="0.35">
      <c r="B58" s="24" t="s">
        <v>24</v>
      </c>
      <c r="C58" s="18" t="s">
        <v>13</v>
      </c>
      <c r="D58" s="19" t="s">
        <v>12</v>
      </c>
    </row>
    <row r="59" spans="2:4" x14ac:dyDescent="0.3">
      <c r="B59" s="70" t="s">
        <v>90</v>
      </c>
      <c r="C59" s="25">
        <v>5</v>
      </c>
      <c r="D59" s="26" t="s">
        <v>19</v>
      </c>
    </row>
    <row r="60" spans="2:4" x14ac:dyDescent="0.3">
      <c r="B60" s="71" t="s">
        <v>91</v>
      </c>
      <c r="C60" s="6">
        <v>4</v>
      </c>
      <c r="D60" s="30" t="s">
        <v>30</v>
      </c>
    </row>
    <row r="61" spans="2:4" x14ac:dyDescent="0.3">
      <c r="B61" s="69" t="s">
        <v>92</v>
      </c>
      <c r="C61" s="6">
        <v>3</v>
      </c>
      <c r="D61" s="30" t="s">
        <v>17</v>
      </c>
    </row>
    <row r="62" spans="2:4" x14ac:dyDescent="0.3">
      <c r="B62" s="69" t="s">
        <v>93</v>
      </c>
      <c r="C62" s="6">
        <v>2</v>
      </c>
      <c r="D62" s="30" t="s">
        <v>16</v>
      </c>
    </row>
    <row r="63" spans="2:4" ht="14.5" thickBot="1" x14ac:dyDescent="0.35">
      <c r="B63" s="67" t="s">
        <v>94</v>
      </c>
      <c r="C63" s="14">
        <v>1</v>
      </c>
      <c r="D63" s="29" t="s">
        <v>15</v>
      </c>
    </row>
    <row r="67" spans="2:8" ht="14.5" thickBot="1" x14ac:dyDescent="0.35">
      <c r="C67" s="4" t="s">
        <v>41</v>
      </c>
    </row>
    <row r="68" spans="2:8" x14ac:dyDescent="0.3">
      <c r="B68" s="174" t="s">
        <v>1</v>
      </c>
      <c r="C68" s="176" t="s">
        <v>32</v>
      </c>
      <c r="D68" s="171" t="s">
        <v>2</v>
      </c>
      <c r="E68" s="178"/>
      <c r="F68" s="178"/>
      <c r="G68" s="178"/>
      <c r="H68" s="173"/>
    </row>
    <row r="69" spans="2:8" ht="14.5" thickBot="1" x14ac:dyDescent="0.35">
      <c r="B69" s="175"/>
      <c r="C69" s="177"/>
      <c r="D69" s="31" t="s">
        <v>4</v>
      </c>
      <c r="E69" s="31" t="s">
        <v>5</v>
      </c>
      <c r="F69" s="31" t="s">
        <v>6</v>
      </c>
      <c r="G69" s="31" t="s">
        <v>8</v>
      </c>
      <c r="H69" s="32" t="s">
        <v>9</v>
      </c>
    </row>
    <row r="70" spans="2:8" x14ac:dyDescent="0.3">
      <c r="B70" s="109" t="s">
        <v>170</v>
      </c>
      <c r="C70" s="133" t="s">
        <v>196</v>
      </c>
      <c r="D70" s="115">
        <v>3</v>
      </c>
      <c r="E70" s="115">
        <v>3</v>
      </c>
      <c r="F70" s="115">
        <v>3</v>
      </c>
      <c r="G70" s="115">
        <v>3</v>
      </c>
      <c r="H70" s="116">
        <v>3</v>
      </c>
    </row>
    <row r="71" spans="2:8" x14ac:dyDescent="0.3">
      <c r="B71" s="135" t="s">
        <v>33</v>
      </c>
      <c r="C71" s="10" t="s">
        <v>37</v>
      </c>
      <c r="D71" s="30">
        <v>4</v>
      </c>
      <c r="E71" s="30">
        <v>4</v>
      </c>
      <c r="F71" s="36">
        <v>3</v>
      </c>
      <c r="G71" s="30">
        <v>4</v>
      </c>
      <c r="H71" s="11">
        <v>5</v>
      </c>
    </row>
    <row r="72" spans="2:8" x14ac:dyDescent="0.3">
      <c r="B72" s="135" t="s">
        <v>34</v>
      </c>
      <c r="C72" s="35" t="s">
        <v>38</v>
      </c>
      <c r="D72" s="30">
        <v>3</v>
      </c>
      <c r="E72" s="30">
        <v>4</v>
      </c>
      <c r="F72" s="36">
        <v>4</v>
      </c>
      <c r="G72" s="30">
        <v>4</v>
      </c>
      <c r="H72" s="11">
        <v>4</v>
      </c>
    </row>
    <row r="73" spans="2:8" x14ac:dyDescent="0.3">
      <c r="B73" s="136" t="s">
        <v>35</v>
      </c>
      <c r="C73" s="35" t="s">
        <v>39</v>
      </c>
      <c r="D73" s="30">
        <v>2</v>
      </c>
      <c r="E73" s="30">
        <v>2</v>
      </c>
      <c r="F73" s="36">
        <v>3</v>
      </c>
      <c r="G73" s="30">
        <v>3</v>
      </c>
      <c r="H73" s="11">
        <v>3</v>
      </c>
    </row>
    <row r="74" spans="2:8" ht="14.5" thickBot="1" x14ac:dyDescent="0.35">
      <c r="B74" s="37" t="s">
        <v>36</v>
      </c>
      <c r="C74" s="38" t="s">
        <v>40</v>
      </c>
      <c r="D74" s="39">
        <v>3</v>
      </c>
      <c r="E74" s="39">
        <v>3</v>
      </c>
      <c r="F74" s="40">
        <v>4</v>
      </c>
      <c r="G74" s="39">
        <v>4</v>
      </c>
      <c r="H74" s="29">
        <v>3</v>
      </c>
    </row>
    <row r="77" spans="2:8" x14ac:dyDescent="0.3">
      <c r="B77" s="4" t="s">
        <v>42</v>
      </c>
    </row>
    <row r="78" spans="2:8" x14ac:dyDescent="0.3">
      <c r="B78" s="4"/>
      <c r="D78" s="41" t="s">
        <v>4</v>
      </c>
      <c r="E78" s="41" t="s">
        <v>5</v>
      </c>
      <c r="F78" s="41" t="s">
        <v>6</v>
      </c>
      <c r="G78" s="41" t="s">
        <v>8</v>
      </c>
      <c r="H78" s="41" t="s">
        <v>9</v>
      </c>
    </row>
    <row r="79" spans="2:8" x14ac:dyDescent="0.3">
      <c r="B79" s="4"/>
      <c r="D79" s="41">
        <v>3</v>
      </c>
      <c r="E79" s="41">
        <v>3</v>
      </c>
      <c r="F79" s="41">
        <v>3</v>
      </c>
      <c r="G79" s="41">
        <v>3</v>
      </c>
      <c r="H79" s="41">
        <v>3</v>
      </c>
    </row>
    <row r="80" spans="2:8" x14ac:dyDescent="0.3">
      <c r="D80" s="42">
        <f t="shared" ref="D80:E83" si="0">D71</f>
        <v>4</v>
      </c>
      <c r="E80" s="42">
        <f t="shared" si="0"/>
        <v>4</v>
      </c>
      <c r="F80" s="42">
        <f t="shared" ref="F80:H80" si="1">F71</f>
        <v>3</v>
      </c>
      <c r="G80" s="42">
        <f t="shared" si="1"/>
        <v>4</v>
      </c>
      <c r="H80" s="42">
        <f t="shared" si="1"/>
        <v>5</v>
      </c>
    </row>
    <row r="81" spans="2:14" x14ac:dyDescent="0.3">
      <c r="C81" s="43" t="s">
        <v>43</v>
      </c>
      <c r="D81" s="42">
        <f t="shared" si="0"/>
        <v>3</v>
      </c>
      <c r="E81" s="42">
        <f t="shared" si="0"/>
        <v>4</v>
      </c>
      <c r="F81" s="42">
        <f t="shared" ref="F81:H81" si="2">F72</f>
        <v>4</v>
      </c>
      <c r="G81" s="42">
        <f t="shared" si="2"/>
        <v>4</v>
      </c>
      <c r="H81" s="42">
        <f t="shared" si="2"/>
        <v>4</v>
      </c>
    </row>
    <row r="82" spans="2:14" x14ac:dyDescent="0.3">
      <c r="D82" s="42">
        <f t="shared" si="0"/>
        <v>2</v>
      </c>
      <c r="E82" s="42">
        <f t="shared" si="0"/>
        <v>2</v>
      </c>
      <c r="F82" s="42">
        <f t="shared" ref="F82:H82" si="3">F73</f>
        <v>3</v>
      </c>
      <c r="G82" s="42">
        <f t="shared" si="3"/>
        <v>3</v>
      </c>
      <c r="H82" s="42">
        <f t="shared" si="3"/>
        <v>3</v>
      </c>
    </row>
    <row r="83" spans="2:14" x14ac:dyDescent="0.3">
      <c r="D83" s="42">
        <f t="shared" si="0"/>
        <v>3</v>
      </c>
      <c r="E83" s="42">
        <f t="shared" si="0"/>
        <v>3</v>
      </c>
      <c r="F83" s="42">
        <f t="shared" ref="F83:H83" si="4">F74</f>
        <v>4</v>
      </c>
      <c r="G83" s="42">
        <f t="shared" si="4"/>
        <v>4</v>
      </c>
      <c r="H83" s="42">
        <f t="shared" si="4"/>
        <v>3</v>
      </c>
    </row>
    <row r="86" spans="2:14" x14ac:dyDescent="0.3">
      <c r="B86" s="44" t="s">
        <v>66</v>
      </c>
      <c r="C86" s="45"/>
      <c r="D86" s="45"/>
      <c r="E86" s="45"/>
      <c r="F86" s="45"/>
      <c r="G86" s="45"/>
      <c r="I86" s="44" t="s">
        <v>69</v>
      </c>
      <c r="J86" s="45"/>
      <c r="K86" s="45"/>
      <c r="L86" s="45"/>
      <c r="M86" s="45"/>
      <c r="N86" s="45"/>
    </row>
    <row r="87" spans="2:14" x14ac:dyDescent="0.3">
      <c r="B87" s="44"/>
      <c r="C87" s="45"/>
      <c r="D87" s="45"/>
      <c r="E87" s="45"/>
      <c r="F87" s="45"/>
      <c r="G87" s="45"/>
      <c r="I87" s="44"/>
      <c r="J87" s="45"/>
      <c r="K87" s="45"/>
      <c r="L87" s="45"/>
      <c r="M87" s="45"/>
      <c r="N87" s="45"/>
    </row>
    <row r="88" spans="2:14" x14ac:dyDescent="0.3">
      <c r="B88" s="44"/>
      <c r="C88" s="45"/>
      <c r="D88" s="45"/>
      <c r="E88" s="45"/>
      <c r="F88" s="45"/>
      <c r="G88" s="45"/>
      <c r="I88" s="46" t="s">
        <v>46</v>
      </c>
      <c r="J88" s="47">
        <f>G79</f>
        <v>3</v>
      </c>
      <c r="K88" s="48" t="s">
        <v>44</v>
      </c>
      <c r="L88" s="47">
        <f>J88</f>
        <v>3</v>
      </c>
      <c r="M88" s="48" t="s">
        <v>44</v>
      </c>
      <c r="N88" s="48">
        <f>L88/L89</f>
        <v>0.75</v>
      </c>
    </row>
    <row r="89" spans="2:14" x14ac:dyDescent="0.3">
      <c r="B89" s="46" t="s">
        <v>48</v>
      </c>
      <c r="C89" s="47">
        <f>D79</f>
        <v>3</v>
      </c>
      <c r="D89" s="48" t="s">
        <v>44</v>
      </c>
      <c r="E89" s="47">
        <f>D79</f>
        <v>3</v>
      </c>
      <c r="F89" s="48" t="s">
        <v>44</v>
      </c>
      <c r="G89" s="48">
        <f>E89/E90</f>
        <v>0.75</v>
      </c>
      <c r="I89" s="45"/>
      <c r="J89" s="48" t="s">
        <v>174</v>
      </c>
      <c r="K89" s="45"/>
      <c r="L89" s="48">
        <v>4</v>
      </c>
      <c r="M89" s="45"/>
      <c r="N89" s="48"/>
    </row>
    <row r="90" spans="2:14" x14ac:dyDescent="0.3">
      <c r="B90" s="45"/>
      <c r="C90" s="48" t="s">
        <v>171</v>
      </c>
      <c r="D90" s="45"/>
      <c r="E90" s="48">
        <v>4</v>
      </c>
      <c r="F90" s="45"/>
      <c r="G90" s="48"/>
      <c r="I90" s="44"/>
      <c r="J90" s="45"/>
      <c r="K90" s="45"/>
      <c r="L90" s="45"/>
      <c r="M90" s="45"/>
      <c r="N90" s="45"/>
    </row>
    <row r="91" spans="2:14" x14ac:dyDescent="0.3">
      <c r="B91" s="44"/>
      <c r="C91" s="45"/>
      <c r="D91" s="45"/>
      <c r="E91" s="45"/>
      <c r="F91" s="45"/>
      <c r="G91" s="45"/>
      <c r="I91" s="44"/>
      <c r="J91" s="45"/>
      <c r="K91" s="45"/>
      <c r="L91" s="45"/>
      <c r="M91" s="45"/>
      <c r="N91" s="45"/>
    </row>
    <row r="92" spans="2:14" x14ac:dyDescent="0.3">
      <c r="B92" s="46" t="s">
        <v>45</v>
      </c>
      <c r="C92" s="47">
        <f>D80</f>
        <v>4</v>
      </c>
      <c r="D92" s="48" t="s">
        <v>44</v>
      </c>
      <c r="E92" s="47">
        <f>C92</f>
        <v>4</v>
      </c>
      <c r="F92" s="48" t="s">
        <v>44</v>
      </c>
      <c r="G92" s="48">
        <f>E92/E93</f>
        <v>1</v>
      </c>
      <c r="I92" s="46" t="s">
        <v>47</v>
      </c>
      <c r="J92" s="47">
        <f>G80</f>
        <v>4</v>
      </c>
      <c r="K92" s="48" t="s">
        <v>44</v>
      </c>
      <c r="L92" s="47">
        <f>J92</f>
        <v>4</v>
      </c>
      <c r="M92" s="48" t="s">
        <v>44</v>
      </c>
      <c r="N92" s="48">
        <f>L92/L93</f>
        <v>1</v>
      </c>
    </row>
    <row r="93" spans="2:14" x14ac:dyDescent="0.3">
      <c r="B93" s="45"/>
      <c r="C93" s="48" t="s">
        <v>171</v>
      </c>
      <c r="D93" s="45"/>
      <c r="E93" s="48">
        <v>4</v>
      </c>
      <c r="F93" s="45"/>
      <c r="G93" s="48"/>
      <c r="I93" s="45"/>
      <c r="J93" s="48" t="s">
        <v>174</v>
      </c>
      <c r="K93" s="45"/>
      <c r="L93" s="48">
        <v>4</v>
      </c>
      <c r="M93" s="45"/>
      <c r="N93" s="48"/>
    </row>
    <row r="94" spans="2:14" x14ac:dyDescent="0.3">
      <c r="B94" s="45"/>
      <c r="C94" s="45"/>
      <c r="D94" s="45"/>
      <c r="E94" s="45"/>
      <c r="F94" s="45"/>
      <c r="G94" s="48"/>
      <c r="I94" s="45"/>
      <c r="J94" s="45"/>
      <c r="K94" s="45"/>
      <c r="L94" s="45"/>
      <c r="M94" s="45"/>
      <c r="N94" s="48"/>
    </row>
    <row r="95" spans="2:14" x14ac:dyDescent="0.3">
      <c r="B95" s="46" t="s">
        <v>176</v>
      </c>
      <c r="C95" s="47">
        <f>D81</f>
        <v>3</v>
      </c>
      <c r="D95" s="48" t="s">
        <v>44</v>
      </c>
      <c r="E95" s="47">
        <f>C95</f>
        <v>3</v>
      </c>
      <c r="F95" s="48" t="s">
        <v>44</v>
      </c>
      <c r="G95" s="48">
        <f>E95/E96</f>
        <v>0.75</v>
      </c>
      <c r="I95" s="46" t="s">
        <v>185</v>
      </c>
      <c r="J95" s="47">
        <f>G81</f>
        <v>4</v>
      </c>
      <c r="K95" s="48" t="s">
        <v>44</v>
      </c>
      <c r="L95" s="47">
        <f>J95</f>
        <v>4</v>
      </c>
      <c r="M95" s="48" t="s">
        <v>44</v>
      </c>
      <c r="N95" s="48">
        <f>L95/L96</f>
        <v>1</v>
      </c>
    </row>
    <row r="96" spans="2:14" x14ac:dyDescent="0.3">
      <c r="B96" s="45"/>
      <c r="C96" s="48" t="str">
        <f>C93</f>
        <v>Max(3,4,3,2,3)</v>
      </c>
      <c r="D96" s="45"/>
      <c r="E96" s="48">
        <f>E93</f>
        <v>4</v>
      </c>
      <c r="F96" s="45"/>
      <c r="G96" s="48"/>
      <c r="I96" s="45"/>
      <c r="J96" s="48" t="str">
        <f>J93</f>
        <v>Max(3,4,4,3,4)</v>
      </c>
      <c r="K96" s="45"/>
      <c r="L96" s="48">
        <f>L93</f>
        <v>4</v>
      </c>
      <c r="M96" s="45"/>
      <c r="N96" s="48"/>
    </row>
    <row r="97" spans="2:14" x14ac:dyDescent="0.3">
      <c r="B97" s="45"/>
      <c r="C97" s="45"/>
      <c r="D97" s="45"/>
      <c r="E97" s="45"/>
      <c r="F97" s="45"/>
      <c r="G97" s="48"/>
      <c r="I97" s="45"/>
      <c r="J97" s="45"/>
      <c r="K97" s="45"/>
      <c r="L97" s="45"/>
      <c r="M97" s="45"/>
      <c r="N97" s="48"/>
    </row>
    <row r="98" spans="2:14" x14ac:dyDescent="0.3">
      <c r="B98" s="46" t="s">
        <v>177</v>
      </c>
      <c r="C98" s="47">
        <f>D82</f>
        <v>2</v>
      </c>
      <c r="D98" s="48" t="s">
        <v>44</v>
      </c>
      <c r="E98" s="47">
        <f>C98</f>
        <v>2</v>
      </c>
      <c r="F98" s="48" t="s">
        <v>44</v>
      </c>
      <c r="G98" s="48">
        <f>E98/E99</f>
        <v>0.5</v>
      </c>
      <c r="I98" s="46" t="s">
        <v>186</v>
      </c>
      <c r="J98" s="47">
        <f>G82</f>
        <v>3</v>
      </c>
      <c r="K98" s="48" t="s">
        <v>44</v>
      </c>
      <c r="L98" s="47">
        <f>J98</f>
        <v>3</v>
      </c>
      <c r="M98" s="48" t="s">
        <v>44</v>
      </c>
      <c r="N98" s="48">
        <f>L98/L99</f>
        <v>0.75</v>
      </c>
    </row>
    <row r="99" spans="2:14" x14ac:dyDescent="0.3">
      <c r="B99" s="45"/>
      <c r="C99" s="48" t="str">
        <f>C96</f>
        <v>Max(3,4,3,2,3)</v>
      </c>
      <c r="D99" s="45"/>
      <c r="E99" s="48">
        <f>E96</f>
        <v>4</v>
      </c>
      <c r="F99" s="45"/>
      <c r="G99" s="48"/>
      <c r="I99" s="45"/>
      <c r="J99" s="48" t="str">
        <f>J96</f>
        <v>Max(3,4,4,3,4)</v>
      </c>
      <c r="K99" s="45"/>
      <c r="L99" s="48">
        <f>L96</f>
        <v>4</v>
      </c>
      <c r="M99" s="45"/>
      <c r="N99" s="48"/>
    </row>
    <row r="100" spans="2:14" x14ac:dyDescent="0.3">
      <c r="B100" s="45"/>
      <c r="C100" s="48"/>
      <c r="D100" s="45"/>
      <c r="E100" s="48"/>
      <c r="F100" s="45"/>
      <c r="G100" s="48"/>
      <c r="I100" s="45"/>
      <c r="J100" s="48"/>
      <c r="K100" s="45"/>
      <c r="L100" s="48"/>
      <c r="M100" s="45"/>
      <c r="N100" s="48"/>
    </row>
    <row r="101" spans="2:14" x14ac:dyDescent="0.3">
      <c r="B101" s="46" t="s">
        <v>178</v>
      </c>
      <c r="C101" s="48">
        <f>D83</f>
        <v>3</v>
      </c>
      <c r="D101" s="48" t="s">
        <v>44</v>
      </c>
      <c r="E101" s="48">
        <f>C101</f>
        <v>3</v>
      </c>
      <c r="F101" s="48" t="s">
        <v>44</v>
      </c>
      <c r="G101" s="48">
        <f>E101/E102</f>
        <v>0.75</v>
      </c>
      <c r="I101" s="46" t="s">
        <v>187</v>
      </c>
      <c r="J101" s="47">
        <f>G83</f>
        <v>4</v>
      </c>
      <c r="K101" s="48" t="s">
        <v>44</v>
      </c>
      <c r="L101" s="48">
        <f>J101</f>
        <v>4</v>
      </c>
      <c r="M101" s="48" t="s">
        <v>44</v>
      </c>
      <c r="N101" s="48">
        <f>L101/L102</f>
        <v>1</v>
      </c>
    </row>
    <row r="102" spans="2:14" x14ac:dyDescent="0.3">
      <c r="B102" s="45"/>
      <c r="C102" s="49" t="str">
        <f>C99</f>
        <v>Max(3,4,3,2,3)</v>
      </c>
      <c r="D102" s="45"/>
      <c r="E102" s="49">
        <f>E99</f>
        <v>4</v>
      </c>
      <c r="F102" s="45"/>
      <c r="G102" s="48"/>
      <c r="I102" s="45"/>
      <c r="J102" s="49" t="str">
        <f>J99</f>
        <v>Max(3,4,4,3,4)</v>
      </c>
      <c r="K102" s="45"/>
      <c r="L102" s="49">
        <f>L99</f>
        <v>4</v>
      </c>
      <c r="M102" s="45"/>
      <c r="N102" s="48"/>
    </row>
    <row r="104" spans="2:14" x14ac:dyDescent="0.3">
      <c r="B104" s="44" t="s">
        <v>67</v>
      </c>
      <c r="C104" s="45"/>
      <c r="D104" s="45"/>
      <c r="E104" s="45"/>
      <c r="F104" s="45"/>
      <c r="G104" s="45"/>
      <c r="I104" s="44" t="s">
        <v>70</v>
      </c>
      <c r="J104" s="45"/>
      <c r="K104" s="45"/>
      <c r="L104" s="45"/>
      <c r="M104" s="45"/>
      <c r="N104" s="45"/>
    </row>
    <row r="105" spans="2:14" x14ac:dyDescent="0.3">
      <c r="B105" s="46" t="s">
        <v>49</v>
      </c>
      <c r="C105" s="47">
        <f>E79</f>
        <v>3</v>
      </c>
      <c r="D105" s="48" t="s">
        <v>44</v>
      </c>
      <c r="E105" s="47">
        <f>C105</f>
        <v>3</v>
      </c>
      <c r="F105" s="48" t="s">
        <v>44</v>
      </c>
      <c r="G105" s="48">
        <f>E105/E106</f>
        <v>0.75</v>
      </c>
      <c r="I105" s="46" t="s">
        <v>53</v>
      </c>
      <c r="J105" s="47">
        <f>H79</f>
        <v>3</v>
      </c>
      <c r="K105" s="48" t="s">
        <v>44</v>
      </c>
      <c r="L105" s="47">
        <f>J105</f>
        <v>3</v>
      </c>
      <c r="M105" s="48" t="s">
        <v>44</v>
      </c>
      <c r="N105" s="48">
        <f>L105/L106</f>
        <v>0.6</v>
      </c>
    </row>
    <row r="106" spans="2:14" x14ac:dyDescent="0.3">
      <c r="B106" s="45"/>
      <c r="C106" s="48" t="s">
        <v>172</v>
      </c>
      <c r="D106" s="45"/>
      <c r="E106" s="48">
        <v>4</v>
      </c>
      <c r="F106" s="45"/>
      <c r="G106" s="48"/>
      <c r="I106" s="45"/>
      <c r="J106" s="48" t="s">
        <v>175</v>
      </c>
      <c r="K106" s="45"/>
      <c r="L106" s="48">
        <v>5</v>
      </c>
      <c r="M106" s="45"/>
      <c r="N106" s="48"/>
    </row>
    <row r="107" spans="2:14" x14ac:dyDescent="0.3">
      <c r="B107" s="44"/>
      <c r="C107" s="45"/>
      <c r="D107" s="45"/>
      <c r="E107" s="45"/>
      <c r="F107" s="45"/>
      <c r="G107" s="45"/>
      <c r="I107" s="44"/>
      <c r="J107" s="45"/>
      <c r="K107" s="45"/>
      <c r="L107" s="45"/>
      <c r="M107" s="45"/>
      <c r="N107" s="45"/>
    </row>
    <row r="108" spans="2:14" x14ac:dyDescent="0.3">
      <c r="B108" s="46" t="s">
        <v>50</v>
      </c>
      <c r="C108" s="47">
        <f>E80</f>
        <v>4</v>
      </c>
      <c r="D108" s="48" t="s">
        <v>44</v>
      </c>
      <c r="E108" s="47">
        <f>C108</f>
        <v>4</v>
      </c>
      <c r="F108" s="48" t="s">
        <v>44</v>
      </c>
      <c r="G108" s="48">
        <f>E108/E109</f>
        <v>1</v>
      </c>
      <c r="I108" s="46" t="s">
        <v>53</v>
      </c>
      <c r="J108" s="47">
        <f>H80</f>
        <v>5</v>
      </c>
      <c r="K108" s="48" t="s">
        <v>44</v>
      </c>
      <c r="L108" s="47">
        <f>J108</f>
        <v>5</v>
      </c>
      <c r="M108" s="48" t="s">
        <v>44</v>
      </c>
      <c r="N108" s="48">
        <f>L108/L109</f>
        <v>1</v>
      </c>
    </row>
    <row r="109" spans="2:14" x14ac:dyDescent="0.3">
      <c r="B109" s="45"/>
      <c r="C109" s="48" t="s">
        <v>172</v>
      </c>
      <c r="D109" s="45"/>
      <c r="E109" s="48">
        <v>4</v>
      </c>
      <c r="F109" s="45"/>
      <c r="G109" s="48"/>
      <c r="I109" s="45"/>
      <c r="J109" s="48" t="s">
        <v>175</v>
      </c>
      <c r="K109" s="45"/>
      <c r="L109" s="48">
        <v>5</v>
      </c>
      <c r="M109" s="45"/>
      <c r="N109" s="48"/>
    </row>
    <row r="110" spans="2:14" x14ac:dyDescent="0.3">
      <c r="B110" s="45"/>
      <c r="C110" s="45"/>
      <c r="D110" s="45"/>
      <c r="E110" s="45"/>
      <c r="F110" s="45"/>
      <c r="G110" s="48"/>
      <c r="I110" s="45"/>
      <c r="J110" s="45"/>
      <c r="K110" s="45"/>
      <c r="L110" s="45"/>
      <c r="M110" s="45"/>
      <c r="N110" s="48"/>
    </row>
    <row r="111" spans="2:14" x14ac:dyDescent="0.3">
      <c r="B111" s="46" t="s">
        <v>179</v>
      </c>
      <c r="C111" s="47">
        <f>E81</f>
        <v>4</v>
      </c>
      <c r="D111" s="48" t="s">
        <v>44</v>
      </c>
      <c r="E111" s="47">
        <f>C111</f>
        <v>4</v>
      </c>
      <c r="F111" s="48" t="s">
        <v>44</v>
      </c>
      <c r="G111" s="48">
        <f>E111/E112</f>
        <v>1</v>
      </c>
      <c r="I111" s="46" t="s">
        <v>54</v>
      </c>
      <c r="J111" s="47">
        <f>H81</f>
        <v>4</v>
      </c>
      <c r="K111" s="48" t="s">
        <v>44</v>
      </c>
      <c r="L111" s="47">
        <f>J111</f>
        <v>4</v>
      </c>
      <c r="M111" s="48" t="s">
        <v>44</v>
      </c>
      <c r="N111" s="48">
        <f>L111/L112</f>
        <v>0.8</v>
      </c>
    </row>
    <row r="112" spans="2:14" x14ac:dyDescent="0.3">
      <c r="B112" s="45"/>
      <c r="C112" s="48" t="str">
        <f>C109</f>
        <v>Max(3,4,4,2,3)</v>
      </c>
      <c r="D112" s="45"/>
      <c r="E112" s="48">
        <f>E109</f>
        <v>4</v>
      </c>
      <c r="F112" s="45"/>
      <c r="G112" s="48"/>
      <c r="I112" s="45"/>
      <c r="J112" s="48" t="str">
        <f>J109</f>
        <v>Max(3,5,4,3,3)</v>
      </c>
      <c r="K112" s="45"/>
      <c r="L112" s="48">
        <f>L109</f>
        <v>5</v>
      </c>
      <c r="M112" s="45"/>
      <c r="N112" s="48"/>
    </row>
    <row r="113" spans="2:15" x14ac:dyDescent="0.3">
      <c r="B113" s="45"/>
      <c r="C113" s="45"/>
      <c r="D113" s="45"/>
      <c r="E113" s="45"/>
      <c r="F113" s="45"/>
      <c r="G113" s="48"/>
      <c r="I113" s="45"/>
      <c r="J113" s="45"/>
      <c r="K113" s="45"/>
      <c r="L113" s="45"/>
      <c r="M113" s="45"/>
      <c r="N113" s="48"/>
    </row>
    <row r="114" spans="2:15" x14ac:dyDescent="0.3">
      <c r="B114" s="46" t="s">
        <v>180</v>
      </c>
      <c r="C114" s="47">
        <f>E82</f>
        <v>2</v>
      </c>
      <c r="D114" s="48" t="s">
        <v>44</v>
      </c>
      <c r="E114" s="47">
        <f>C114</f>
        <v>2</v>
      </c>
      <c r="F114" s="48" t="s">
        <v>44</v>
      </c>
      <c r="G114" s="48">
        <f>E114/E115</f>
        <v>0.5</v>
      </c>
      <c r="I114" s="46" t="s">
        <v>55</v>
      </c>
      <c r="J114" s="47">
        <f>H82</f>
        <v>3</v>
      </c>
      <c r="K114" s="48" t="s">
        <v>44</v>
      </c>
      <c r="L114" s="47">
        <f>J114</f>
        <v>3</v>
      </c>
      <c r="M114" s="48" t="s">
        <v>44</v>
      </c>
      <c r="N114" s="48">
        <f>L114/L115</f>
        <v>0.6</v>
      </c>
    </row>
    <row r="115" spans="2:15" x14ac:dyDescent="0.3">
      <c r="B115" s="45"/>
      <c r="C115" s="48" t="str">
        <f>C112</f>
        <v>Max(3,4,4,2,3)</v>
      </c>
      <c r="D115" s="45"/>
      <c r="E115" s="48">
        <f>E112</f>
        <v>4</v>
      </c>
      <c r="F115" s="45"/>
      <c r="G115" s="48"/>
      <c r="I115" s="45"/>
      <c r="J115" s="48" t="str">
        <f>J112</f>
        <v>Max(3,5,4,3,3)</v>
      </c>
      <c r="K115" s="45"/>
      <c r="L115" s="48">
        <f>L112</f>
        <v>5</v>
      </c>
      <c r="M115" s="45"/>
      <c r="N115" s="48"/>
    </row>
    <row r="116" spans="2:15" x14ac:dyDescent="0.3">
      <c r="B116" s="45"/>
      <c r="C116" s="48"/>
      <c r="D116" s="45"/>
      <c r="E116" s="48"/>
      <c r="F116" s="45"/>
      <c r="G116" s="48"/>
      <c r="I116" s="45"/>
      <c r="J116" s="48"/>
      <c r="K116" s="45"/>
      <c r="L116" s="48"/>
      <c r="M116" s="45"/>
      <c r="N116" s="48"/>
    </row>
    <row r="117" spans="2:15" x14ac:dyDescent="0.3">
      <c r="B117" s="46" t="s">
        <v>181</v>
      </c>
      <c r="C117" s="47">
        <f>E83</f>
        <v>3</v>
      </c>
      <c r="D117" s="48" t="s">
        <v>44</v>
      </c>
      <c r="E117" s="48">
        <f>C117</f>
        <v>3</v>
      </c>
      <c r="F117" s="48" t="s">
        <v>44</v>
      </c>
      <c r="G117" s="48">
        <f>E117/E118</f>
        <v>0.75</v>
      </c>
      <c r="I117" s="46" t="s">
        <v>56</v>
      </c>
      <c r="J117" s="47">
        <f>H83</f>
        <v>3</v>
      </c>
      <c r="K117" s="48" t="s">
        <v>44</v>
      </c>
      <c r="L117" s="48">
        <f>J117</f>
        <v>3</v>
      </c>
      <c r="M117" s="48" t="s">
        <v>44</v>
      </c>
      <c r="N117" s="48">
        <f>L117/L118</f>
        <v>0.6</v>
      </c>
    </row>
    <row r="118" spans="2:15" x14ac:dyDescent="0.3">
      <c r="B118" s="45"/>
      <c r="C118" s="49" t="str">
        <f>C115</f>
        <v>Max(3,4,4,2,3)</v>
      </c>
      <c r="D118" s="45"/>
      <c r="E118" s="49">
        <f>E115</f>
        <v>4</v>
      </c>
      <c r="F118" s="45"/>
      <c r="G118" s="48"/>
      <c r="I118" s="45"/>
      <c r="J118" s="49" t="str">
        <f>J115</f>
        <v>Max(3,5,4,3,3)</v>
      </c>
      <c r="K118" s="45"/>
      <c r="L118" s="49">
        <f>L115</f>
        <v>5</v>
      </c>
      <c r="M118" s="45"/>
      <c r="N118" s="48"/>
    </row>
    <row r="120" spans="2:15" x14ac:dyDescent="0.3">
      <c r="B120" s="44" t="s">
        <v>68</v>
      </c>
      <c r="C120" s="45"/>
      <c r="D120" s="45"/>
      <c r="E120" s="45"/>
      <c r="F120" s="45"/>
      <c r="G120" s="45"/>
    </row>
    <row r="121" spans="2:15" x14ac:dyDescent="0.3">
      <c r="B121" s="46" t="s">
        <v>51</v>
      </c>
      <c r="C121" s="47">
        <f>F79</f>
        <v>3</v>
      </c>
      <c r="D121" s="48" t="s">
        <v>44</v>
      </c>
      <c r="E121" s="47">
        <f>C121</f>
        <v>3</v>
      </c>
      <c r="F121" s="48" t="s">
        <v>44</v>
      </c>
      <c r="G121" s="48">
        <f>E121/E122</f>
        <v>0.75</v>
      </c>
    </row>
    <row r="122" spans="2:15" x14ac:dyDescent="0.3">
      <c r="B122" s="45"/>
      <c r="C122" s="48" t="s">
        <v>173</v>
      </c>
      <c r="D122" s="45"/>
      <c r="E122" s="48">
        <v>4</v>
      </c>
      <c r="F122" s="45"/>
      <c r="G122" s="48"/>
    </row>
    <row r="123" spans="2:15" x14ac:dyDescent="0.3">
      <c r="B123" s="44"/>
      <c r="C123" s="45"/>
      <c r="D123" s="45"/>
      <c r="E123" s="45"/>
      <c r="F123" s="45"/>
      <c r="G123" s="45"/>
      <c r="I123" s="4" t="s">
        <v>57</v>
      </c>
    </row>
    <row r="124" spans="2:15" x14ac:dyDescent="0.3">
      <c r="B124" s="46" t="s">
        <v>52</v>
      </c>
      <c r="C124" s="47">
        <f>F80</f>
        <v>3</v>
      </c>
      <c r="D124" s="48" t="s">
        <v>44</v>
      </c>
      <c r="E124" s="47">
        <f>C124</f>
        <v>3</v>
      </c>
      <c r="F124" s="48" t="s">
        <v>44</v>
      </c>
      <c r="G124" s="48">
        <f>E124/E125</f>
        <v>0.75</v>
      </c>
    </row>
    <row r="125" spans="2:15" x14ac:dyDescent="0.3">
      <c r="B125" s="45"/>
      <c r="C125" s="48" t="s">
        <v>173</v>
      </c>
      <c r="D125" s="45"/>
      <c r="E125" s="48">
        <v>4</v>
      </c>
      <c r="F125" s="45"/>
      <c r="G125" s="48"/>
      <c r="K125" s="42">
        <v>0.75</v>
      </c>
      <c r="L125" s="12">
        <v>0.75</v>
      </c>
      <c r="M125" s="12">
        <v>0.75</v>
      </c>
      <c r="N125" s="12">
        <v>0.75</v>
      </c>
      <c r="O125" s="50">
        <v>0.6</v>
      </c>
    </row>
    <row r="126" spans="2:15" x14ac:dyDescent="0.3">
      <c r="B126" s="45"/>
      <c r="C126" s="45"/>
      <c r="D126" s="45"/>
      <c r="E126" s="45"/>
      <c r="F126" s="45"/>
      <c r="G126" s="48"/>
      <c r="K126" s="42">
        <f>G92</f>
        <v>1</v>
      </c>
      <c r="L126" s="12">
        <f>G108</f>
        <v>1</v>
      </c>
      <c r="M126" s="12">
        <f>G124</f>
        <v>0.75</v>
      </c>
      <c r="N126" s="12">
        <f>N92</f>
        <v>1</v>
      </c>
      <c r="O126" s="50">
        <f>N108</f>
        <v>1</v>
      </c>
    </row>
    <row r="127" spans="2:15" x14ac:dyDescent="0.3">
      <c r="B127" s="46" t="s">
        <v>182</v>
      </c>
      <c r="C127" s="47">
        <f>F81</f>
        <v>4</v>
      </c>
      <c r="D127" s="48" t="s">
        <v>44</v>
      </c>
      <c r="E127" s="47">
        <f>C127</f>
        <v>4</v>
      </c>
      <c r="F127" s="48" t="s">
        <v>44</v>
      </c>
      <c r="G127" s="48">
        <f>E127/E128</f>
        <v>1</v>
      </c>
      <c r="J127" s="12" t="s">
        <v>58</v>
      </c>
      <c r="K127" s="42">
        <f>G95</f>
        <v>0.75</v>
      </c>
      <c r="L127" s="12">
        <f>G111</f>
        <v>1</v>
      </c>
      <c r="M127" s="12">
        <f>G127</f>
        <v>1</v>
      </c>
      <c r="N127" s="12">
        <f>N95</f>
        <v>1</v>
      </c>
      <c r="O127" s="50">
        <f>N111</f>
        <v>0.8</v>
      </c>
    </row>
    <row r="128" spans="2:15" x14ac:dyDescent="0.3">
      <c r="B128" s="45"/>
      <c r="C128" s="48" t="str">
        <f>C125</f>
        <v>Max(3,3,4,3,4)</v>
      </c>
      <c r="D128" s="45"/>
      <c r="E128" s="48">
        <f>E125</f>
        <v>4</v>
      </c>
      <c r="F128" s="45"/>
      <c r="G128" s="48"/>
      <c r="K128" s="42">
        <f>G98</f>
        <v>0.5</v>
      </c>
      <c r="L128" s="12">
        <f>G114</f>
        <v>0.5</v>
      </c>
      <c r="M128" s="12">
        <f>G130</f>
        <v>0.75</v>
      </c>
      <c r="N128" s="12">
        <f>N98</f>
        <v>0.75</v>
      </c>
      <c r="O128" s="50">
        <f>N114</f>
        <v>0.6</v>
      </c>
    </row>
    <row r="129" spans="2:15" x14ac:dyDescent="0.3">
      <c r="B129" s="45"/>
      <c r="C129" s="45"/>
      <c r="D129" s="45"/>
      <c r="E129" s="45"/>
      <c r="F129" s="45"/>
      <c r="G129" s="48"/>
      <c r="K129" s="42">
        <f>G101</f>
        <v>0.75</v>
      </c>
      <c r="L129" s="12">
        <f>G117</f>
        <v>0.75</v>
      </c>
      <c r="M129" s="12">
        <f>G133</f>
        <v>1</v>
      </c>
      <c r="N129" s="12">
        <f>N101</f>
        <v>1</v>
      </c>
      <c r="O129" s="50">
        <f>N117</f>
        <v>0.6</v>
      </c>
    </row>
    <row r="130" spans="2:15" x14ac:dyDescent="0.3">
      <c r="B130" s="46" t="s">
        <v>183</v>
      </c>
      <c r="C130" s="47">
        <f>F82</f>
        <v>3</v>
      </c>
      <c r="D130" s="48" t="s">
        <v>44</v>
      </c>
      <c r="E130" s="47">
        <f>C130</f>
        <v>3</v>
      </c>
      <c r="F130" s="48" t="s">
        <v>44</v>
      </c>
      <c r="G130" s="48">
        <f>E130/E131</f>
        <v>0.75</v>
      </c>
    </row>
    <row r="131" spans="2:15" x14ac:dyDescent="0.3">
      <c r="B131" s="45"/>
      <c r="C131" s="48" t="str">
        <f>C128</f>
        <v>Max(3,3,4,3,4)</v>
      </c>
      <c r="D131" s="45"/>
      <c r="E131" s="48">
        <f>E128</f>
        <v>4</v>
      </c>
      <c r="F131" s="45"/>
      <c r="G131" s="48"/>
    </row>
    <row r="132" spans="2:15" x14ac:dyDescent="0.3">
      <c r="B132" s="45"/>
      <c r="C132" s="48"/>
      <c r="D132" s="45"/>
      <c r="E132" s="48"/>
      <c r="F132" s="45"/>
      <c r="G132" s="48"/>
      <c r="J132" s="4" t="s">
        <v>59</v>
      </c>
      <c r="K132" s="114">
        <f>F4</f>
        <v>0.29399999999999998</v>
      </c>
      <c r="L132" s="114">
        <f>F5</f>
        <v>9.2999999999999999E-2</v>
      </c>
      <c r="M132" s="114">
        <f>F6</f>
        <v>0.16300000000000001</v>
      </c>
      <c r="N132" s="114">
        <f>F7</f>
        <v>0.41699999999999998</v>
      </c>
      <c r="O132" s="114">
        <f>F8</f>
        <v>3.4000000000000002E-2</v>
      </c>
    </row>
    <row r="133" spans="2:15" x14ac:dyDescent="0.3">
      <c r="B133" s="46" t="s">
        <v>184</v>
      </c>
      <c r="C133" s="47">
        <f>F83</f>
        <v>4</v>
      </c>
      <c r="D133" s="48" t="s">
        <v>44</v>
      </c>
      <c r="E133" s="48">
        <f>C133</f>
        <v>4</v>
      </c>
      <c r="F133" s="48" t="s">
        <v>44</v>
      </c>
      <c r="G133" s="48">
        <f>E133/E134</f>
        <v>1</v>
      </c>
    </row>
    <row r="134" spans="2:15" ht="14.5" thickBot="1" x14ac:dyDescent="0.35">
      <c r="B134" s="45"/>
      <c r="C134" s="49" t="str">
        <f>C131</f>
        <v>Max(3,3,4,3,4)</v>
      </c>
      <c r="D134" s="45"/>
      <c r="E134" s="49">
        <f>E131</f>
        <v>4</v>
      </c>
      <c r="F134" s="45"/>
      <c r="G134" s="48"/>
    </row>
    <row r="135" spans="2:15" x14ac:dyDescent="0.3">
      <c r="I135" s="176" t="s">
        <v>32</v>
      </c>
      <c r="J135" s="168" t="s">
        <v>2</v>
      </c>
      <c r="K135" s="168"/>
      <c r="L135" s="168"/>
      <c r="M135" s="168"/>
      <c r="N135" s="168"/>
      <c r="O135" s="169" t="s">
        <v>60</v>
      </c>
    </row>
    <row r="136" spans="2:15" x14ac:dyDescent="0.3">
      <c r="I136" s="179"/>
      <c r="J136" s="51" t="s">
        <v>4</v>
      </c>
      <c r="K136" s="51" t="s">
        <v>5</v>
      </c>
      <c r="L136" s="51" t="s">
        <v>6</v>
      </c>
      <c r="M136" s="51" t="s">
        <v>8</v>
      </c>
      <c r="N136" s="51" t="s">
        <v>9</v>
      </c>
      <c r="O136" s="170"/>
    </row>
    <row r="137" spans="2:15" x14ac:dyDescent="0.3">
      <c r="I137" s="10" t="s">
        <v>196</v>
      </c>
      <c r="J137" s="30">
        <f>K125*K132</f>
        <v>0.22049999999999997</v>
      </c>
      <c r="K137" s="117">
        <f>L125*L132</f>
        <v>6.9750000000000006E-2</v>
      </c>
      <c r="L137" s="117">
        <f>M125*M132</f>
        <v>0.12225</v>
      </c>
      <c r="M137" s="30">
        <f>N125*N132</f>
        <v>0.31274999999999997</v>
      </c>
      <c r="N137" s="30">
        <f>O125*O132</f>
        <v>2.0400000000000001E-2</v>
      </c>
      <c r="O137" s="53">
        <f>SUM(J137:N137)</f>
        <v>0.74564999999999992</v>
      </c>
    </row>
    <row r="138" spans="2:15" x14ac:dyDescent="0.3">
      <c r="I138" s="10" t="s">
        <v>197</v>
      </c>
      <c r="J138" s="117">
        <f t="shared" ref="J138:N141" si="5">K$132*K126</f>
        <v>0.29399999999999998</v>
      </c>
      <c r="K138" s="117">
        <f t="shared" si="5"/>
        <v>9.2999999999999999E-2</v>
      </c>
      <c r="L138" s="117">
        <f t="shared" si="5"/>
        <v>0.12225</v>
      </c>
      <c r="M138" s="117">
        <f t="shared" si="5"/>
        <v>0.41699999999999998</v>
      </c>
      <c r="N138" s="117">
        <f t="shared" si="5"/>
        <v>3.4000000000000002E-2</v>
      </c>
      <c r="O138" s="53">
        <f>SUM(J138:N138)</f>
        <v>0.96025000000000005</v>
      </c>
    </row>
    <row r="139" spans="2:15" x14ac:dyDescent="0.3">
      <c r="I139" s="10" t="s">
        <v>198</v>
      </c>
      <c r="J139" s="117">
        <f t="shared" si="5"/>
        <v>0.22049999999999997</v>
      </c>
      <c r="K139" s="117">
        <f t="shared" si="5"/>
        <v>9.2999999999999999E-2</v>
      </c>
      <c r="L139" s="117">
        <f t="shared" si="5"/>
        <v>0.16300000000000001</v>
      </c>
      <c r="M139" s="117">
        <f t="shared" si="5"/>
        <v>0.41699999999999998</v>
      </c>
      <c r="N139" s="117">
        <f t="shared" si="5"/>
        <v>2.7200000000000002E-2</v>
      </c>
      <c r="O139" s="53">
        <f t="shared" ref="O139:O141" si="6">SUM(J139:N139)</f>
        <v>0.92069999999999996</v>
      </c>
    </row>
    <row r="140" spans="2:15" x14ac:dyDescent="0.3">
      <c r="I140" s="10" t="s">
        <v>199</v>
      </c>
      <c r="J140" s="117">
        <f t="shared" si="5"/>
        <v>0.14699999999999999</v>
      </c>
      <c r="K140" s="117">
        <f t="shared" si="5"/>
        <v>4.65E-2</v>
      </c>
      <c r="L140" s="117">
        <f t="shared" si="5"/>
        <v>0.12225</v>
      </c>
      <c r="M140" s="117">
        <f t="shared" si="5"/>
        <v>0.31274999999999997</v>
      </c>
      <c r="N140" s="117">
        <f t="shared" si="5"/>
        <v>2.0400000000000001E-2</v>
      </c>
      <c r="O140" s="53">
        <f t="shared" si="6"/>
        <v>0.64889999999999992</v>
      </c>
    </row>
    <row r="141" spans="2:15" x14ac:dyDescent="0.3">
      <c r="I141" s="10" t="s">
        <v>200</v>
      </c>
      <c r="J141" s="117">
        <f t="shared" si="5"/>
        <v>0.22049999999999997</v>
      </c>
      <c r="K141" s="117">
        <f t="shared" si="5"/>
        <v>6.9750000000000006E-2</v>
      </c>
      <c r="L141" s="117">
        <f t="shared" si="5"/>
        <v>0.16300000000000001</v>
      </c>
      <c r="M141" s="117">
        <f t="shared" si="5"/>
        <v>0.41699999999999998</v>
      </c>
      <c r="N141" s="117">
        <f t="shared" si="5"/>
        <v>2.0400000000000001E-2</v>
      </c>
      <c r="O141" s="53">
        <f t="shared" si="6"/>
        <v>0.89064999999999994</v>
      </c>
    </row>
  </sheetData>
  <mergeCells count="8">
    <mergeCell ref="J135:N135"/>
    <mergeCell ref="O135:O136"/>
    <mergeCell ref="C3:D3"/>
    <mergeCell ref="E3:F3"/>
    <mergeCell ref="B68:B69"/>
    <mergeCell ref="C68:C69"/>
    <mergeCell ref="D68:H68"/>
    <mergeCell ref="I135:I1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220B-39B7-426F-B763-812D07C27B57}">
  <dimension ref="C2:P180"/>
  <sheetViews>
    <sheetView topLeftCell="H157" zoomScale="85" zoomScaleNormal="73" workbookViewId="0">
      <selection activeCell="J181" sqref="J181"/>
    </sheetView>
  </sheetViews>
  <sheetFormatPr defaultRowHeight="14.5" x14ac:dyDescent="0.35"/>
  <cols>
    <col min="2" max="2" width="23.54296875" customWidth="1"/>
    <col min="3" max="3" width="29.7265625" customWidth="1"/>
    <col min="4" max="4" width="81.54296875" customWidth="1"/>
    <col min="5" max="5" width="22.54296875" bestFit="1" customWidth="1"/>
    <col min="6" max="6" width="21.453125" customWidth="1"/>
    <col min="7" max="7" width="34.81640625" customWidth="1"/>
    <col min="8" max="8" width="21.453125" customWidth="1"/>
    <col min="9" max="9" width="19" customWidth="1"/>
    <col min="10" max="10" width="46.453125" bestFit="1" customWidth="1"/>
    <col min="11" max="11" width="26.81640625" bestFit="1" customWidth="1"/>
    <col min="12" max="15" width="16.54296875" customWidth="1"/>
    <col min="16" max="16" width="12.54296875" customWidth="1"/>
  </cols>
  <sheetData>
    <row r="2" spans="3:10" s="137" customFormat="1" ht="51" customHeight="1" x14ac:dyDescent="0.6">
      <c r="C2" s="181" t="s">
        <v>211</v>
      </c>
      <c r="D2" s="181"/>
      <c r="E2" s="181"/>
      <c r="F2" s="181"/>
      <c r="G2" s="181"/>
      <c r="H2" s="181"/>
      <c r="I2" s="181"/>
    </row>
    <row r="3" spans="3:10" x14ac:dyDescent="0.35">
      <c r="C3" s="4"/>
      <c r="D3" s="4"/>
    </row>
    <row r="4" spans="3:10" ht="15" thickBot="1" x14ac:dyDescent="0.4">
      <c r="C4" s="1" t="s">
        <v>169</v>
      </c>
      <c r="F4" s="1" t="s">
        <v>210</v>
      </c>
      <c r="G4" s="1"/>
      <c r="H4" s="1"/>
      <c r="I4" s="1"/>
      <c r="J4" s="1"/>
    </row>
    <row r="5" spans="3:10" x14ac:dyDescent="0.35">
      <c r="C5" s="83" t="s">
        <v>2</v>
      </c>
      <c r="D5" s="84" t="s">
        <v>147</v>
      </c>
      <c r="F5" s="3" t="s">
        <v>1</v>
      </c>
      <c r="G5" s="110" t="s">
        <v>2</v>
      </c>
      <c r="H5" s="111"/>
      <c r="I5" s="110" t="s">
        <v>3</v>
      </c>
      <c r="J5" s="112"/>
    </row>
    <row r="6" spans="3:10" x14ac:dyDescent="0.35">
      <c r="C6" s="182" t="s">
        <v>61</v>
      </c>
      <c r="D6" s="6" t="s">
        <v>148</v>
      </c>
      <c r="F6" s="5" t="s">
        <v>4</v>
      </c>
      <c r="G6" s="6" t="s">
        <v>61</v>
      </c>
      <c r="H6" s="6" t="s">
        <v>7</v>
      </c>
      <c r="I6" s="61">
        <f>FUZZY!G56</f>
        <v>0.29363122444070244</v>
      </c>
      <c r="J6" s="63">
        <f>FUZZY!H46</f>
        <v>0.29363122444070244</v>
      </c>
    </row>
    <row r="7" spans="3:10" x14ac:dyDescent="0.35">
      <c r="C7" s="183"/>
      <c r="D7" s="74" t="s">
        <v>149</v>
      </c>
      <c r="F7" s="5" t="s">
        <v>5</v>
      </c>
      <c r="G7" s="6" t="s">
        <v>62</v>
      </c>
      <c r="H7" s="6" t="s">
        <v>7</v>
      </c>
      <c r="I7" s="61">
        <f>FUZZY!G57</f>
        <v>9.3141087322588412E-2</v>
      </c>
      <c r="J7" s="63">
        <f>FUZZY!H47</f>
        <v>9.3141087322588412E-2</v>
      </c>
    </row>
    <row r="8" spans="3:10" x14ac:dyDescent="0.35">
      <c r="C8" s="184"/>
      <c r="D8" s="74" t="s">
        <v>150</v>
      </c>
      <c r="F8" s="5" t="s">
        <v>6</v>
      </c>
      <c r="G8" s="6" t="s">
        <v>63</v>
      </c>
      <c r="H8" s="6" t="s">
        <v>7</v>
      </c>
      <c r="I8" s="61">
        <f>FUZZY!G58</f>
        <v>0.16260223719028147</v>
      </c>
      <c r="J8" s="63">
        <f>FUZZY!H48</f>
        <v>0.16260223719028147</v>
      </c>
    </row>
    <row r="9" spans="3:10" x14ac:dyDescent="0.35">
      <c r="C9" s="182" t="s">
        <v>62</v>
      </c>
      <c r="D9" s="6" t="s">
        <v>151</v>
      </c>
      <c r="F9" s="5" t="s">
        <v>8</v>
      </c>
      <c r="G9" s="6" t="s">
        <v>64</v>
      </c>
      <c r="H9" s="6" t="s">
        <v>7</v>
      </c>
      <c r="I9" s="61">
        <f>FUZZY!G59</f>
        <v>0.41676689920615834</v>
      </c>
      <c r="J9" s="63">
        <f>FUZZY!H49</f>
        <v>0.41676689920615834</v>
      </c>
    </row>
    <row r="10" spans="3:10" ht="15" thickBot="1" x14ac:dyDescent="0.4">
      <c r="C10" s="183"/>
      <c r="D10" s="6" t="s">
        <v>152</v>
      </c>
      <c r="F10" s="13" t="s">
        <v>9</v>
      </c>
      <c r="G10" s="14" t="s">
        <v>65</v>
      </c>
      <c r="H10" s="14" t="s">
        <v>7</v>
      </c>
      <c r="I10" s="62">
        <f>FUZZY!G60</f>
        <v>3.3858551840269431E-2</v>
      </c>
      <c r="J10" s="64">
        <f>FUZZY!H50</f>
        <v>3.3858551840269431E-2</v>
      </c>
    </row>
    <row r="11" spans="3:10" x14ac:dyDescent="0.35">
      <c r="C11" s="184"/>
      <c r="D11" s="6" t="s">
        <v>153</v>
      </c>
    </row>
    <row r="12" spans="3:10" x14ac:dyDescent="0.35">
      <c r="C12" s="182" t="s">
        <v>63</v>
      </c>
      <c r="D12" s="6" t="s">
        <v>154</v>
      </c>
    </row>
    <row r="13" spans="3:10" x14ac:dyDescent="0.35">
      <c r="C13" s="183"/>
      <c r="D13" s="6" t="s">
        <v>155</v>
      </c>
    </row>
    <row r="14" spans="3:10" x14ac:dyDescent="0.35">
      <c r="C14" s="184"/>
      <c r="D14" s="6" t="s">
        <v>156</v>
      </c>
    </row>
    <row r="15" spans="3:10" x14ac:dyDescent="0.35">
      <c r="C15" s="182" t="s">
        <v>64</v>
      </c>
      <c r="D15" s="6" t="s">
        <v>157</v>
      </c>
    </row>
    <row r="16" spans="3:10" x14ac:dyDescent="0.35">
      <c r="C16" s="183"/>
      <c r="D16" s="6" t="s">
        <v>158</v>
      </c>
    </row>
    <row r="17" spans="3:8" x14ac:dyDescent="0.35">
      <c r="C17" s="184"/>
      <c r="D17" s="6" t="s">
        <v>159</v>
      </c>
    </row>
    <row r="18" spans="3:8" x14ac:dyDescent="0.35">
      <c r="C18" s="182" t="s">
        <v>65</v>
      </c>
      <c r="D18" s="74" t="s">
        <v>160</v>
      </c>
    </row>
    <row r="19" spans="3:8" x14ac:dyDescent="0.35">
      <c r="C19" s="183"/>
      <c r="D19" s="85" t="s">
        <v>161</v>
      </c>
    </row>
    <row r="20" spans="3:8" ht="15" thickBot="1" x14ac:dyDescent="0.4">
      <c r="C20" s="187"/>
      <c r="D20" s="14" t="s">
        <v>162</v>
      </c>
    </row>
    <row r="21" spans="3:8" x14ac:dyDescent="0.35">
      <c r="C21" s="2"/>
      <c r="D21" s="2"/>
    </row>
    <row r="22" spans="3:8" x14ac:dyDescent="0.35">
      <c r="C22" s="2"/>
      <c r="D22" s="2"/>
    </row>
    <row r="23" spans="3:8" ht="15" thickBot="1" x14ac:dyDescent="0.4">
      <c r="C23" s="1" t="s">
        <v>168</v>
      </c>
      <c r="D23" s="2"/>
    </row>
    <row r="24" spans="3:8" ht="15" thickBot="1" x14ac:dyDescent="0.4">
      <c r="C24" s="54" t="s">
        <v>11</v>
      </c>
      <c r="D24" s="55" t="s">
        <v>12</v>
      </c>
    </row>
    <row r="25" spans="3:8" x14ac:dyDescent="0.35">
      <c r="C25" s="56" t="s">
        <v>19</v>
      </c>
      <c r="D25" s="57">
        <v>5</v>
      </c>
    </row>
    <row r="26" spans="3:8" x14ac:dyDescent="0.35">
      <c r="C26" s="65" t="s">
        <v>18</v>
      </c>
      <c r="D26" s="58">
        <v>4</v>
      </c>
    </row>
    <row r="27" spans="3:8" x14ac:dyDescent="0.35">
      <c r="C27" s="65" t="s">
        <v>17</v>
      </c>
      <c r="D27" s="58">
        <v>3</v>
      </c>
    </row>
    <row r="28" spans="3:8" x14ac:dyDescent="0.35">
      <c r="C28" s="66" t="s">
        <v>16</v>
      </c>
      <c r="D28" s="58">
        <v>2</v>
      </c>
    </row>
    <row r="29" spans="3:8" ht="15" thickBot="1" x14ac:dyDescent="0.4">
      <c r="C29" s="59" t="s">
        <v>15</v>
      </c>
      <c r="D29" s="60">
        <v>1</v>
      </c>
    </row>
    <row r="32" spans="3:8" ht="15" thickBot="1" x14ac:dyDescent="0.4">
      <c r="C32" s="4" t="s">
        <v>71</v>
      </c>
      <c r="D32" s="4"/>
      <c r="E32" s="4"/>
      <c r="F32" s="4"/>
      <c r="G32" s="2"/>
      <c r="H32" s="2"/>
    </row>
    <row r="33" spans="3:8" ht="15" thickBot="1" x14ac:dyDescent="0.4">
      <c r="C33" s="17" t="s">
        <v>14</v>
      </c>
      <c r="D33" s="18" t="s">
        <v>13</v>
      </c>
      <c r="E33" s="19" t="s">
        <v>12</v>
      </c>
      <c r="F33" s="2"/>
      <c r="G33" s="2"/>
      <c r="H33" s="2"/>
    </row>
    <row r="34" spans="3:8" x14ac:dyDescent="0.35">
      <c r="C34" s="68" t="s">
        <v>72</v>
      </c>
      <c r="D34" s="87">
        <v>5</v>
      </c>
      <c r="E34" s="21" t="s">
        <v>19</v>
      </c>
      <c r="F34" s="2"/>
      <c r="G34" s="2"/>
      <c r="H34" s="2"/>
    </row>
    <row r="35" spans="3:8" x14ac:dyDescent="0.35">
      <c r="C35" s="69" t="s">
        <v>73</v>
      </c>
      <c r="D35" s="33">
        <v>4</v>
      </c>
      <c r="E35" s="21" t="s">
        <v>18</v>
      </c>
      <c r="F35" s="2"/>
      <c r="G35" s="2"/>
      <c r="H35" s="2"/>
    </row>
    <row r="36" spans="3:8" x14ac:dyDescent="0.35">
      <c r="C36" s="69" t="s">
        <v>74</v>
      </c>
      <c r="D36" s="33">
        <v>3</v>
      </c>
      <c r="E36" s="21" t="s">
        <v>17</v>
      </c>
      <c r="F36" s="2"/>
      <c r="G36" s="2"/>
      <c r="H36" s="2"/>
    </row>
    <row r="37" spans="3:8" x14ac:dyDescent="0.35">
      <c r="C37" s="69" t="s">
        <v>75</v>
      </c>
      <c r="D37" s="30">
        <v>2</v>
      </c>
      <c r="E37" s="22" t="s">
        <v>16</v>
      </c>
      <c r="F37" s="2"/>
      <c r="G37" s="2"/>
      <c r="H37" s="2"/>
    </row>
    <row r="38" spans="3:8" ht="15" thickBot="1" x14ac:dyDescent="0.4">
      <c r="C38" s="67" t="s">
        <v>76</v>
      </c>
      <c r="D38" s="39">
        <v>1</v>
      </c>
      <c r="E38" s="23" t="s">
        <v>15</v>
      </c>
      <c r="F38" s="2"/>
      <c r="G38" s="2"/>
      <c r="H38" s="2"/>
    </row>
    <row r="39" spans="3:8" x14ac:dyDescent="0.35">
      <c r="C39" s="2"/>
      <c r="D39" s="12"/>
      <c r="E39" s="2"/>
      <c r="F39" s="2"/>
      <c r="G39" s="2"/>
      <c r="H39" s="2"/>
    </row>
    <row r="40" spans="3:8" x14ac:dyDescent="0.35">
      <c r="C40" s="2"/>
      <c r="D40" s="12"/>
      <c r="E40" s="2"/>
      <c r="F40" s="2"/>
      <c r="G40" s="2"/>
      <c r="H40" s="2"/>
    </row>
    <row r="41" spans="3:8" ht="15" thickBot="1" x14ac:dyDescent="0.4">
      <c r="C41" s="4" t="s">
        <v>77</v>
      </c>
      <c r="D41" s="41"/>
      <c r="E41" s="4"/>
      <c r="F41" s="2"/>
      <c r="G41" s="2"/>
      <c r="H41" s="2"/>
    </row>
    <row r="42" spans="3:8" ht="15" thickBot="1" x14ac:dyDescent="0.4">
      <c r="C42" s="24" t="s">
        <v>20</v>
      </c>
      <c r="D42" s="18" t="s">
        <v>13</v>
      </c>
      <c r="E42" s="19" t="s">
        <v>12</v>
      </c>
      <c r="F42" s="2"/>
      <c r="G42" s="2"/>
      <c r="H42" s="2"/>
    </row>
    <row r="43" spans="3:8" x14ac:dyDescent="0.35">
      <c r="C43" s="70" t="s">
        <v>78</v>
      </c>
      <c r="D43" s="33">
        <v>5</v>
      </c>
      <c r="E43" s="26" t="s">
        <v>19</v>
      </c>
      <c r="F43" s="2"/>
      <c r="G43" s="2"/>
      <c r="H43" s="2"/>
    </row>
    <row r="44" spans="3:8" x14ac:dyDescent="0.35">
      <c r="C44" s="69" t="s">
        <v>79</v>
      </c>
      <c r="D44" s="33">
        <v>4</v>
      </c>
      <c r="E44" s="26" t="s">
        <v>18</v>
      </c>
      <c r="F44" s="2"/>
      <c r="G44" s="2"/>
      <c r="H44" s="2"/>
    </row>
    <row r="45" spans="3:8" x14ac:dyDescent="0.35">
      <c r="C45" s="69" t="s">
        <v>80</v>
      </c>
      <c r="D45" s="33">
        <v>3</v>
      </c>
      <c r="E45" s="26" t="s">
        <v>17</v>
      </c>
      <c r="F45" s="2"/>
      <c r="G45" s="2"/>
      <c r="H45" s="2"/>
    </row>
    <row r="46" spans="3:8" x14ac:dyDescent="0.35">
      <c r="C46" s="71" t="s">
        <v>81</v>
      </c>
      <c r="D46" s="88">
        <v>2</v>
      </c>
      <c r="E46" s="28" t="s">
        <v>16</v>
      </c>
      <c r="F46" s="2"/>
      <c r="G46" s="2"/>
      <c r="H46" s="2"/>
    </row>
    <row r="47" spans="3:8" ht="15" thickBot="1" x14ac:dyDescent="0.4">
      <c r="C47" s="67" t="s">
        <v>82</v>
      </c>
      <c r="D47" s="39">
        <v>1</v>
      </c>
      <c r="E47" s="29" t="s">
        <v>15</v>
      </c>
      <c r="F47" s="2"/>
      <c r="G47" s="2"/>
      <c r="H47" s="2"/>
    </row>
    <row r="48" spans="3:8" x14ac:dyDescent="0.35">
      <c r="C48" s="2"/>
      <c r="D48" s="12"/>
      <c r="E48" s="2"/>
      <c r="F48" s="2"/>
      <c r="G48" s="2"/>
      <c r="H48" s="2"/>
    </row>
    <row r="49" spans="3:8" x14ac:dyDescent="0.35">
      <c r="C49" s="2"/>
      <c r="D49" s="12"/>
      <c r="E49" s="2"/>
      <c r="F49" s="2"/>
      <c r="G49" s="2"/>
      <c r="H49" s="2"/>
    </row>
    <row r="50" spans="3:8" x14ac:dyDescent="0.35">
      <c r="C50" s="2"/>
      <c r="D50" s="12"/>
      <c r="E50" s="2"/>
      <c r="F50" s="2"/>
      <c r="G50" s="2"/>
      <c r="H50" s="2"/>
    </row>
    <row r="51" spans="3:8" ht="15" thickBot="1" x14ac:dyDescent="0.4">
      <c r="C51" s="4" t="s">
        <v>83</v>
      </c>
      <c r="D51" s="41"/>
      <c r="E51" s="4"/>
      <c r="F51" s="2"/>
      <c r="G51" s="2"/>
      <c r="H51" s="2"/>
    </row>
    <row r="52" spans="3:8" ht="15" thickBot="1" x14ac:dyDescent="0.4">
      <c r="C52" s="24" t="s">
        <v>21</v>
      </c>
      <c r="D52" s="18" t="s">
        <v>13</v>
      </c>
      <c r="E52" s="19" t="s">
        <v>12</v>
      </c>
      <c r="F52" s="2"/>
      <c r="G52" s="2"/>
      <c r="H52" s="2"/>
    </row>
    <row r="53" spans="3:8" x14ac:dyDescent="0.35">
      <c r="C53" s="72" t="s">
        <v>84</v>
      </c>
      <c r="D53" s="33">
        <v>5</v>
      </c>
      <c r="E53" s="26" t="s">
        <v>19</v>
      </c>
      <c r="F53" s="2"/>
      <c r="G53" s="2"/>
      <c r="H53" s="2"/>
    </row>
    <row r="54" spans="3:8" x14ac:dyDescent="0.35">
      <c r="C54" s="72" t="s">
        <v>85</v>
      </c>
      <c r="D54" s="33">
        <v>4</v>
      </c>
      <c r="E54" s="26" t="s">
        <v>18</v>
      </c>
      <c r="F54" s="2"/>
      <c r="G54" s="2"/>
      <c r="H54" s="2"/>
    </row>
    <row r="55" spans="3:8" x14ac:dyDescent="0.35">
      <c r="C55" s="72" t="s">
        <v>86</v>
      </c>
      <c r="D55" s="33">
        <v>3</v>
      </c>
      <c r="E55" s="26" t="s">
        <v>17</v>
      </c>
      <c r="F55" s="2"/>
      <c r="G55" s="2"/>
      <c r="H55" s="2"/>
    </row>
    <row r="56" spans="3:8" x14ac:dyDescent="0.35">
      <c r="C56" s="73" t="s">
        <v>87</v>
      </c>
      <c r="D56" s="88">
        <v>2</v>
      </c>
      <c r="E56" s="28" t="s">
        <v>16</v>
      </c>
      <c r="F56" s="2"/>
      <c r="G56" s="2"/>
      <c r="H56" s="2"/>
    </row>
    <row r="57" spans="3:8" ht="15" thickBot="1" x14ac:dyDescent="0.4">
      <c r="C57" s="13" t="s">
        <v>22</v>
      </c>
      <c r="D57" s="39">
        <v>1</v>
      </c>
      <c r="E57" s="29" t="s">
        <v>15</v>
      </c>
      <c r="F57" s="2"/>
      <c r="G57" s="2"/>
      <c r="H57" s="2"/>
    </row>
    <row r="58" spans="3:8" x14ac:dyDescent="0.35">
      <c r="C58" s="2"/>
      <c r="D58" s="12"/>
      <c r="E58" s="2"/>
      <c r="F58" s="2"/>
      <c r="G58" s="2"/>
      <c r="H58" s="2"/>
    </row>
    <row r="59" spans="3:8" x14ac:dyDescent="0.35">
      <c r="C59" s="2"/>
      <c r="D59" s="12"/>
      <c r="E59" s="2"/>
      <c r="F59" s="2"/>
      <c r="G59" s="2"/>
      <c r="H59" s="2"/>
    </row>
    <row r="60" spans="3:8" ht="15" thickBot="1" x14ac:dyDescent="0.4">
      <c r="C60" s="4" t="s">
        <v>88</v>
      </c>
      <c r="D60" s="41"/>
      <c r="E60" s="4"/>
      <c r="F60" s="2"/>
      <c r="G60" s="2"/>
      <c r="H60" s="2"/>
    </row>
    <row r="61" spans="3:8" ht="15" thickBot="1" x14ac:dyDescent="0.4">
      <c r="C61" s="24" t="s">
        <v>23</v>
      </c>
      <c r="D61" s="18" t="s">
        <v>13</v>
      </c>
      <c r="E61" s="19" t="s">
        <v>12</v>
      </c>
      <c r="F61" s="2"/>
      <c r="G61" s="2"/>
      <c r="H61" s="2"/>
    </row>
    <row r="62" spans="3:8" x14ac:dyDescent="0.35">
      <c r="C62" s="70" t="s">
        <v>25</v>
      </c>
      <c r="D62" s="33">
        <v>5</v>
      </c>
      <c r="E62" s="26" t="s">
        <v>19</v>
      </c>
      <c r="F62" s="2"/>
      <c r="G62" s="2"/>
      <c r="H62" s="2"/>
    </row>
    <row r="63" spans="3:8" x14ac:dyDescent="0.35">
      <c r="C63" s="71" t="s">
        <v>26</v>
      </c>
      <c r="D63" s="33">
        <v>4</v>
      </c>
      <c r="E63" s="26" t="s">
        <v>18</v>
      </c>
      <c r="F63" s="2"/>
      <c r="G63" s="2"/>
      <c r="H63" s="2"/>
    </row>
    <row r="64" spans="3:8" x14ac:dyDescent="0.35">
      <c r="C64" s="69" t="s">
        <v>27</v>
      </c>
      <c r="D64" s="33">
        <v>3</v>
      </c>
      <c r="E64" s="26" t="s">
        <v>17</v>
      </c>
      <c r="F64" s="2"/>
      <c r="G64" s="2"/>
      <c r="H64" s="2"/>
    </row>
    <row r="65" spans="3:9" x14ac:dyDescent="0.35">
      <c r="C65" s="69" t="s">
        <v>28</v>
      </c>
      <c r="D65" s="88">
        <v>2</v>
      </c>
      <c r="E65" s="28" t="s">
        <v>16</v>
      </c>
      <c r="F65" s="2"/>
      <c r="G65" s="2"/>
      <c r="H65" s="2"/>
    </row>
    <row r="66" spans="3:9" ht="15" thickBot="1" x14ac:dyDescent="0.4">
      <c r="C66" s="67" t="s">
        <v>29</v>
      </c>
      <c r="D66" s="39">
        <v>1</v>
      </c>
      <c r="E66" s="29" t="s">
        <v>15</v>
      </c>
      <c r="F66" s="2"/>
      <c r="G66" s="2"/>
      <c r="H66" s="2"/>
    </row>
    <row r="67" spans="3:9" x14ac:dyDescent="0.35">
      <c r="C67" s="2"/>
      <c r="D67" s="12"/>
      <c r="E67" s="2"/>
      <c r="F67" s="2"/>
      <c r="G67" s="2"/>
      <c r="H67" s="2"/>
    </row>
    <row r="68" spans="3:9" ht="15" thickBot="1" x14ac:dyDescent="0.4">
      <c r="C68" s="4" t="s">
        <v>89</v>
      </c>
      <c r="D68" s="41"/>
      <c r="E68" s="4"/>
      <c r="F68" s="2"/>
      <c r="G68" s="2"/>
      <c r="H68" s="2"/>
    </row>
    <row r="69" spans="3:9" ht="15" thickBot="1" x14ac:dyDescent="0.4">
      <c r="C69" s="24" t="s">
        <v>24</v>
      </c>
      <c r="D69" s="18" t="s">
        <v>13</v>
      </c>
      <c r="E69" s="19" t="s">
        <v>12</v>
      </c>
      <c r="F69" s="2"/>
      <c r="G69" s="2"/>
      <c r="H69" s="2"/>
    </row>
    <row r="70" spans="3:9" x14ac:dyDescent="0.35">
      <c r="C70" s="70" t="s">
        <v>90</v>
      </c>
      <c r="D70" s="33">
        <v>5</v>
      </c>
      <c r="E70" s="26" t="s">
        <v>19</v>
      </c>
      <c r="F70" s="2"/>
      <c r="G70" s="2"/>
      <c r="H70" s="2"/>
    </row>
    <row r="71" spans="3:9" x14ac:dyDescent="0.35">
      <c r="C71" s="71" t="s">
        <v>91</v>
      </c>
      <c r="D71" s="30">
        <v>4</v>
      </c>
      <c r="E71" s="145" t="s">
        <v>30</v>
      </c>
      <c r="F71" s="146"/>
      <c r="G71" s="2"/>
      <c r="H71" s="2"/>
    </row>
    <row r="72" spans="3:9" x14ac:dyDescent="0.35">
      <c r="C72" s="69" t="s">
        <v>92</v>
      </c>
      <c r="D72" s="30">
        <v>3</v>
      </c>
      <c r="E72" s="145" t="s">
        <v>17</v>
      </c>
      <c r="F72" s="146"/>
      <c r="G72" s="2"/>
      <c r="H72" s="2"/>
    </row>
    <row r="73" spans="3:9" x14ac:dyDescent="0.35">
      <c r="C73" s="69" t="s">
        <v>93</v>
      </c>
      <c r="D73" s="30">
        <v>2</v>
      </c>
      <c r="E73" s="145" t="s">
        <v>16</v>
      </c>
      <c r="F73" s="146"/>
      <c r="G73" s="2"/>
      <c r="H73" s="2"/>
    </row>
    <row r="74" spans="3:9" ht="15" thickBot="1" x14ac:dyDescent="0.4">
      <c r="C74" s="67" t="s">
        <v>94</v>
      </c>
      <c r="D74" s="39">
        <v>1</v>
      </c>
      <c r="E74" s="29" t="s">
        <v>15</v>
      </c>
      <c r="F74" s="2"/>
      <c r="G74" s="2"/>
      <c r="H74" s="2"/>
    </row>
    <row r="75" spans="3:9" x14ac:dyDescent="0.35">
      <c r="C75" s="2"/>
      <c r="D75" s="2"/>
      <c r="E75" s="2"/>
      <c r="F75" s="2"/>
      <c r="G75" s="2"/>
      <c r="H75" s="2"/>
    </row>
    <row r="76" spans="3:9" x14ac:dyDescent="0.35">
      <c r="C76" s="2"/>
      <c r="D76" s="2"/>
      <c r="E76" s="2"/>
      <c r="F76" s="2"/>
      <c r="G76" s="2"/>
      <c r="H76" s="2"/>
    </row>
    <row r="77" spans="3:9" x14ac:dyDescent="0.35">
      <c r="C77" s="2"/>
      <c r="D77" s="2"/>
      <c r="E77" s="2"/>
      <c r="F77" s="2"/>
      <c r="G77" s="2"/>
      <c r="H77" s="2"/>
    </row>
    <row r="78" spans="3:9" ht="15" thickBot="1" x14ac:dyDescent="0.4">
      <c r="C78" s="4" t="s">
        <v>41</v>
      </c>
      <c r="D78" s="4"/>
      <c r="E78" s="2"/>
      <c r="F78" s="2"/>
      <c r="G78" s="2"/>
      <c r="H78" s="2"/>
    </row>
    <row r="79" spans="3:9" x14ac:dyDescent="0.35">
      <c r="C79" s="174" t="s">
        <v>2</v>
      </c>
      <c r="D79" s="188" t="s">
        <v>147</v>
      </c>
      <c r="E79" s="180" t="s">
        <v>32</v>
      </c>
      <c r="F79" s="178"/>
      <c r="G79" s="178"/>
      <c r="H79" s="178"/>
      <c r="I79" s="173"/>
    </row>
    <row r="80" spans="3:9" ht="15" thickBot="1" x14ac:dyDescent="0.4">
      <c r="C80" s="175"/>
      <c r="D80" s="189"/>
      <c r="E80" s="113" t="s">
        <v>196</v>
      </c>
      <c r="F80" s="89" t="s">
        <v>163</v>
      </c>
      <c r="G80" s="89" t="s">
        <v>164</v>
      </c>
      <c r="H80" s="89" t="s">
        <v>165</v>
      </c>
      <c r="I80" s="138" t="s">
        <v>166</v>
      </c>
    </row>
    <row r="81" spans="3:9" x14ac:dyDescent="0.35">
      <c r="C81" s="194" t="s">
        <v>61</v>
      </c>
      <c r="D81" s="6" t="s">
        <v>148</v>
      </c>
      <c r="E81" s="125">
        <v>3</v>
      </c>
      <c r="F81" s="33">
        <v>5</v>
      </c>
      <c r="G81" s="33">
        <v>4</v>
      </c>
      <c r="H81" s="34">
        <v>2</v>
      </c>
      <c r="I81" s="33">
        <v>4</v>
      </c>
    </row>
    <row r="82" spans="3:9" x14ac:dyDescent="0.35">
      <c r="C82" s="195"/>
      <c r="D82" s="74" t="s">
        <v>149</v>
      </c>
      <c r="E82" s="86">
        <v>3</v>
      </c>
      <c r="F82" s="30">
        <v>4</v>
      </c>
      <c r="G82" s="30">
        <v>4</v>
      </c>
      <c r="H82" s="36">
        <v>3</v>
      </c>
      <c r="I82" s="30">
        <v>4</v>
      </c>
    </row>
    <row r="83" spans="3:9" x14ac:dyDescent="0.35">
      <c r="C83" s="196"/>
      <c r="D83" s="74" t="s">
        <v>150</v>
      </c>
      <c r="E83" s="125">
        <v>3</v>
      </c>
      <c r="F83" s="30">
        <v>4</v>
      </c>
      <c r="G83" s="30">
        <v>3</v>
      </c>
      <c r="H83" s="36">
        <v>3</v>
      </c>
      <c r="I83" s="30">
        <v>3</v>
      </c>
    </row>
    <row r="84" spans="3:9" x14ac:dyDescent="0.35">
      <c r="C84" s="90"/>
      <c r="D84" s="74"/>
      <c r="E84" s="96">
        <f>SUM(E81:E83)</f>
        <v>9</v>
      </c>
      <c r="F84" s="96">
        <f>SUM(F81:F83)</f>
        <v>13</v>
      </c>
      <c r="G84" s="96">
        <f>SUM(G81:G83)</f>
        <v>11</v>
      </c>
      <c r="H84" s="96">
        <f>SUM(H81:H83)</f>
        <v>8</v>
      </c>
      <c r="I84" s="96">
        <f>SUM(I81:I83)</f>
        <v>11</v>
      </c>
    </row>
    <row r="85" spans="3:9" x14ac:dyDescent="0.35">
      <c r="C85" s="197" t="s">
        <v>62</v>
      </c>
      <c r="D85" s="6" t="s">
        <v>151</v>
      </c>
      <c r="E85" s="86">
        <v>3</v>
      </c>
      <c r="F85" s="86">
        <v>4</v>
      </c>
      <c r="G85" s="86">
        <v>4</v>
      </c>
      <c r="H85" s="86">
        <v>3</v>
      </c>
      <c r="I85" s="86">
        <v>3</v>
      </c>
    </row>
    <row r="86" spans="3:9" x14ac:dyDescent="0.35">
      <c r="C86" s="195"/>
      <c r="D86" s="6" t="s">
        <v>152</v>
      </c>
      <c r="E86" s="86">
        <v>3</v>
      </c>
      <c r="F86" s="86">
        <v>3</v>
      </c>
      <c r="G86" s="86">
        <v>3</v>
      </c>
      <c r="H86" s="86">
        <v>2</v>
      </c>
      <c r="I86" s="86">
        <v>3</v>
      </c>
    </row>
    <row r="87" spans="3:9" x14ac:dyDescent="0.35">
      <c r="C87" s="196"/>
      <c r="D87" s="6" t="s">
        <v>153</v>
      </c>
      <c r="E87" s="86">
        <v>3</v>
      </c>
      <c r="F87" s="86">
        <v>4</v>
      </c>
      <c r="G87" s="86">
        <v>3</v>
      </c>
      <c r="H87" s="86">
        <v>3</v>
      </c>
      <c r="I87" s="86">
        <v>4</v>
      </c>
    </row>
    <row r="88" spans="3:9" x14ac:dyDescent="0.35">
      <c r="C88" s="90"/>
      <c r="D88" s="6"/>
      <c r="E88" s="96">
        <f>SUM(E85:E87)</f>
        <v>9</v>
      </c>
      <c r="F88" s="96">
        <f>SUM(F85:F87)</f>
        <v>11</v>
      </c>
      <c r="G88" s="96">
        <f>SUM(G85:G87)</f>
        <v>10</v>
      </c>
      <c r="H88" s="96">
        <f>SUM(H85:H87)</f>
        <v>8</v>
      </c>
      <c r="I88" s="96">
        <f>SUM(I85:I87)</f>
        <v>10</v>
      </c>
    </row>
    <row r="89" spans="3:9" x14ac:dyDescent="0.35">
      <c r="C89" s="197" t="s">
        <v>63</v>
      </c>
      <c r="D89" s="6" t="s">
        <v>154</v>
      </c>
      <c r="E89" s="86">
        <v>3</v>
      </c>
      <c r="F89" s="86">
        <v>3</v>
      </c>
      <c r="G89" s="86">
        <v>4</v>
      </c>
      <c r="H89" s="86">
        <v>3</v>
      </c>
      <c r="I89" s="86">
        <v>4</v>
      </c>
    </row>
    <row r="90" spans="3:9" x14ac:dyDescent="0.35">
      <c r="C90" s="195"/>
      <c r="D90" s="6" t="s">
        <v>155</v>
      </c>
      <c r="E90" s="86">
        <v>3</v>
      </c>
      <c r="F90" s="86">
        <v>3</v>
      </c>
      <c r="G90" s="86">
        <v>3</v>
      </c>
      <c r="H90" s="86">
        <v>2</v>
      </c>
      <c r="I90" s="86">
        <v>4</v>
      </c>
    </row>
    <row r="91" spans="3:9" ht="14.25" customHeight="1" x14ac:dyDescent="0.35">
      <c r="C91" s="195"/>
      <c r="D91" s="6" t="s">
        <v>156</v>
      </c>
      <c r="E91" s="86">
        <v>3</v>
      </c>
      <c r="F91" s="86">
        <v>3</v>
      </c>
      <c r="G91" s="86">
        <v>3</v>
      </c>
      <c r="H91" s="86">
        <v>3</v>
      </c>
      <c r="I91" s="86">
        <v>5</v>
      </c>
    </row>
    <row r="92" spans="3:9" ht="14.25" customHeight="1" x14ac:dyDescent="0.35">
      <c r="C92" s="195"/>
      <c r="D92" s="6"/>
      <c r="E92" s="96">
        <f>SUM(E89:E91)</f>
        <v>9</v>
      </c>
      <c r="F92" s="96">
        <f>SUM(F89:F91)</f>
        <v>9</v>
      </c>
      <c r="G92" s="96">
        <f>SUM(G89:G91)</f>
        <v>10</v>
      </c>
      <c r="H92" s="96">
        <f>SUM(H89:H91)</f>
        <v>8</v>
      </c>
      <c r="I92" s="96">
        <f>SUM(I89:I91)</f>
        <v>13</v>
      </c>
    </row>
    <row r="93" spans="3:9" x14ac:dyDescent="0.35">
      <c r="C93" s="197" t="s">
        <v>64</v>
      </c>
      <c r="D93" s="6" t="s">
        <v>157</v>
      </c>
      <c r="E93" s="86">
        <v>3</v>
      </c>
      <c r="F93" s="86">
        <v>5</v>
      </c>
      <c r="G93" s="86">
        <v>4</v>
      </c>
      <c r="H93" s="86">
        <v>3</v>
      </c>
      <c r="I93" s="86">
        <v>4</v>
      </c>
    </row>
    <row r="94" spans="3:9" x14ac:dyDescent="0.35">
      <c r="C94" s="195"/>
      <c r="D94" s="6" t="s">
        <v>158</v>
      </c>
      <c r="E94" s="86">
        <v>3</v>
      </c>
      <c r="F94" s="86">
        <v>4</v>
      </c>
      <c r="G94" s="86">
        <v>4</v>
      </c>
      <c r="H94" s="86">
        <v>2</v>
      </c>
      <c r="I94" s="86">
        <v>4</v>
      </c>
    </row>
    <row r="95" spans="3:9" x14ac:dyDescent="0.35">
      <c r="C95" s="196"/>
      <c r="D95" s="6" t="s">
        <v>159</v>
      </c>
      <c r="E95" s="86">
        <v>3</v>
      </c>
      <c r="F95" s="86">
        <v>4</v>
      </c>
      <c r="G95" s="86">
        <v>4</v>
      </c>
      <c r="H95" s="86">
        <v>3</v>
      </c>
      <c r="I95" s="86">
        <v>4</v>
      </c>
    </row>
    <row r="96" spans="3:9" x14ac:dyDescent="0.35">
      <c r="C96" s="90"/>
      <c r="D96" s="6"/>
      <c r="E96" s="96">
        <f>SUM(E93:E95)</f>
        <v>9</v>
      </c>
      <c r="F96" s="96">
        <f>SUM(F93:F95)</f>
        <v>13</v>
      </c>
      <c r="G96" s="96">
        <f>SUM(G93:G95)</f>
        <v>12</v>
      </c>
      <c r="H96" s="96">
        <f>SUM(H93:H95)</f>
        <v>8</v>
      </c>
      <c r="I96" s="96">
        <f>SUM(I93:I95)</f>
        <v>12</v>
      </c>
    </row>
    <row r="97" spans="3:9" x14ac:dyDescent="0.35">
      <c r="C97" s="197" t="s">
        <v>65</v>
      </c>
      <c r="D97" s="74" t="s">
        <v>160</v>
      </c>
      <c r="E97" s="86">
        <v>3</v>
      </c>
      <c r="F97" s="86">
        <v>5</v>
      </c>
      <c r="G97" s="86">
        <v>4</v>
      </c>
      <c r="H97" s="86">
        <v>4</v>
      </c>
      <c r="I97" s="86">
        <v>4</v>
      </c>
    </row>
    <row r="98" spans="3:9" ht="13.5" customHeight="1" x14ac:dyDescent="0.35">
      <c r="C98" s="195"/>
      <c r="D98" s="85" t="s">
        <v>161</v>
      </c>
      <c r="E98" s="86">
        <v>3</v>
      </c>
      <c r="F98" s="94">
        <v>3</v>
      </c>
      <c r="G98" s="94">
        <v>4</v>
      </c>
      <c r="H98" s="94">
        <v>3</v>
      </c>
      <c r="I98" s="94">
        <v>3</v>
      </c>
    </row>
    <row r="99" spans="3:9" x14ac:dyDescent="0.35">
      <c r="C99" s="196"/>
      <c r="D99" s="35" t="s">
        <v>162</v>
      </c>
      <c r="E99" s="86">
        <v>3</v>
      </c>
      <c r="F99" s="30">
        <v>5</v>
      </c>
      <c r="G99" s="30">
        <v>4</v>
      </c>
      <c r="H99" s="36">
        <v>4</v>
      </c>
      <c r="I99" s="30">
        <v>4</v>
      </c>
    </row>
    <row r="100" spans="3:9" ht="15" thickBot="1" x14ac:dyDescent="0.4">
      <c r="C100" s="91"/>
      <c r="D100" s="95"/>
      <c r="E100" s="96">
        <f>SUM(E97:E99)</f>
        <v>9</v>
      </c>
      <c r="F100" s="96">
        <f>SUM(F97:F99)</f>
        <v>13</v>
      </c>
      <c r="G100" s="96">
        <f>SUM(G97:G99)</f>
        <v>12</v>
      </c>
      <c r="H100" s="96">
        <f>SUM(H97:H99)</f>
        <v>11</v>
      </c>
      <c r="I100" s="96">
        <f>SUM(I97:I99)</f>
        <v>11</v>
      </c>
    </row>
    <row r="101" spans="3:9" x14ac:dyDescent="0.35">
      <c r="C101" s="92"/>
      <c r="D101" s="2"/>
      <c r="E101" s="12"/>
      <c r="F101" s="12"/>
      <c r="G101" s="93"/>
      <c r="H101" s="12"/>
    </row>
    <row r="104" spans="3:9" ht="15" thickBot="1" x14ac:dyDescent="0.4">
      <c r="C104" s="4" t="s">
        <v>167</v>
      </c>
      <c r="D104" s="4"/>
      <c r="E104" s="2"/>
      <c r="F104" s="2"/>
      <c r="G104" s="2"/>
      <c r="H104" s="2"/>
      <c r="I104" s="2"/>
    </row>
    <row r="105" spans="3:9" x14ac:dyDescent="0.35">
      <c r="C105" s="192" t="s">
        <v>1</v>
      </c>
      <c r="D105" s="190" t="s">
        <v>32</v>
      </c>
      <c r="E105" s="171" t="s">
        <v>2</v>
      </c>
      <c r="F105" s="178"/>
      <c r="G105" s="178"/>
      <c r="H105" s="178"/>
      <c r="I105" s="173"/>
    </row>
    <row r="106" spans="3:9" ht="15" thickBot="1" x14ac:dyDescent="0.4">
      <c r="C106" s="193"/>
      <c r="D106" s="191"/>
      <c r="E106" s="31" t="s">
        <v>4</v>
      </c>
      <c r="F106" s="31" t="s">
        <v>5</v>
      </c>
      <c r="G106" s="31" t="s">
        <v>6</v>
      </c>
      <c r="H106" s="31" t="s">
        <v>8</v>
      </c>
      <c r="I106" s="32" t="s">
        <v>9</v>
      </c>
    </row>
    <row r="107" spans="3:9" x14ac:dyDescent="0.35">
      <c r="C107" s="139" t="s">
        <v>170</v>
      </c>
      <c r="D107" s="133" t="s">
        <v>196</v>
      </c>
      <c r="E107" s="141">
        <f>E84</f>
        <v>9</v>
      </c>
      <c r="F107" s="141">
        <f>E88</f>
        <v>9</v>
      </c>
      <c r="G107" s="141">
        <f>E92</f>
        <v>9</v>
      </c>
      <c r="H107" s="141">
        <f>E96</f>
        <v>9</v>
      </c>
      <c r="I107" s="142">
        <f>E100</f>
        <v>9</v>
      </c>
    </row>
    <row r="108" spans="3:9" x14ac:dyDescent="0.35">
      <c r="C108" s="136" t="s">
        <v>33</v>
      </c>
      <c r="D108" s="10" t="s">
        <v>163</v>
      </c>
      <c r="E108" s="52">
        <f>F84</f>
        <v>13</v>
      </c>
      <c r="F108" s="52">
        <f>F88</f>
        <v>11</v>
      </c>
      <c r="G108" s="52">
        <f>F92</f>
        <v>9</v>
      </c>
      <c r="H108" s="52">
        <f>F96</f>
        <v>13</v>
      </c>
      <c r="I108" s="52">
        <f>F100</f>
        <v>13</v>
      </c>
    </row>
    <row r="109" spans="3:9" x14ac:dyDescent="0.35">
      <c r="C109" s="136" t="s">
        <v>34</v>
      </c>
      <c r="D109" s="35" t="s">
        <v>164</v>
      </c>
      <c r="E109" s="52">
        <f>G84</f>
        <v>11</v>
      </c>
      <c r="F109" s="52">
        <f>G88</f>
        <v>10</v>
      </c>
      <c r="G109" s="52">
        <f>G92</f>
        <v>10</v>
      </c>
      <c r="H109" s="52">
        <f>G96</f>
        <v>12</v>
      </c>
      <c r="I109" s="52">
        <f>G100</f>
        <v>12</v>
      </c>
    </row>
    <row r="110" spans="3:9" x14ac:dyDescent="0.35">
      <c r="C110" s="136" t="s">
        <v>35</v>
      </c>
      <c r="D110" s="35" t="s">
        <v>165</v>
      </c>
      <c r="E110" s="97">
        <f>H84</f>
        <v>8</v>
      </c>
      <c r="F110" s="52">
        <f>H88</f>
        <v>8</v>
      </c>
      <c r="G110" s="99">
        <f>H92</f>
        <v>8</v>
      </c>
      <c r="H110" s="52">
        <f>H96</f>
        <v>8</v>
      </c>
      <c r="I110" s="98">
        <f>H100</f>
        <v>11</v>
      </c>
    </row>
    <row r="111" spans="3:9" ht="15" thickBot="1" x14ac:dyDescent="0.4">
      <c r="C111" s="140" t="s">
        <v>36</v>
      </c>
      <c r="D111" s="38" t="s">
        <v>166</v>
      </c>
      <c r="E111" s="100">
        <f>I84</f>
        <v>11</v>
      </c>
      <c r="F111" s="100">
        <f>I88</f>
        <v>10</v>
      </c>
      <c r="G111" s="101">
        <f>I92</f>
        <v>13</v>
      </c>
      <c r="H111" s="100">
        <f>I96</f>
        <v>12</v>
      </c>
      <c r="I111" s="102">
        <f>I100</f>
        <v>11</v>
      </c>
    </row>
    <row r="114" spans="3:16" x14ac:dyDescent="0.35">
      <c r="C114" s="4" t="s">
        <v>42</v>
      </c>
      <c r="D114" s="2"/>
      <c r="E114" s="2"/>
      <c r="F114" s="2"/>
      <c r="G114" s="2"/>
      <c r="H114" s="2"/>
      <c r="I114" s="2"/>
    </row>
    <row r="115" spans="3:16" x14ac:dyDescent="0.35">
      <c r="C115" s="4"/>
      <c r="D115" s="2"/>
      <c r="E115" s="41" t="s">
        <v>4</v>
      </c>
      <c r="F115" s="41" t="s">
        <v>5</v>
      </c>
      <c r="G115" s="41" t="s">
        <v>6</v>
      </c>
      <c r="H115" s="41" t="s">
        <v>8</v>
      </c>
      <c r="I115" s="41" t="s">
        <v>9</v>
      </c>
    </row>
    <row r="116" spans="3:16" x14ac:dyDescent="0.35">
      <c r="C116" s="4"/>
      <c r="D116" s="2"/>
      <c r="E116" s="144">
        <f t="shared" ref="E116:F120" si="0">E107</f>
        <v>9</v>
      </c>
      <c r="F116" s="144">
        <f t="shared" si="0"/>
        <v>9</v>
      </c>
      <c r="G116" s="144">
        <f t="shared" ref="G116:I116" si="1">G107</f>
        <v>9</v>
      </c>
      <c r="H116" s="144">
        <f t="shared" si="1"/>
        <v>9</v>
      </c>
      <c r="I116" s="144">
        <f t="shared" si="1"/>
        <v>9</v>
      </c>
    </row>
    <row r="117" spans="3:16" x14ac:dyDescent="0.35">
      <c r="C117" s="2"/>
      <c r="D117" s="2"/>
      <c r="E117" s="103">
        <f t="shared" si="0"/>
        <v>13</v>
      </c>
      <c r="F117" s="103">
        <f t="shared" si="0"/>
        <v>11</v>
      </c>
      <c r="G117" s="103">
        <f t="shared" ref="G117:I120" si="2">G108</f>
        <v>9</v>
      </c>
      <c r="H117" s="103">
        <f t="shared" si="2"/>
        <v>13</v>
      </c>
      <c r="I117" s="103">
        <f t="shared" si="2"/>
        <v>13</v>
      </c>
    </row>
    <row r="118" spans="3:16" x14ac:dyDescent="0.35">
      <c r="C118" s="2"/>
      <c r="D118" s="43" t="s">
        <v>43</v>
      </c>
      <c r="E118" s="103">
        <f t="shared" si="0"/>
        <v>11</v>
      </c>
      <c r="F118" s="103">
        <f t="shared" si="0"/>
        <v>10</v>
      </c>
      <c r="G118" s="103">
        <f t="shared" si="2"/>
        <v>10</v>
      </c>
      <c r="H118" s="103">
        <f t="shared" si="2"/>
        <v>12</v>
      </c>
      <c r="I118" s="103">
        <f t="shared" si="2"/>
        <v>12</v>
      </c>
    </row>
    <row r="119" spans="3:16" x14ac:dyDescent="0.35">
      <c r="C119" s="2"/>
      <c r="D119" s="2"/>
      <c r="E119" s="103">
        <f t="shared" si="0"/>
        <v>8</v>
      </c>
      <c r="F119" s="103">
        <f t="shared" si="0"/>
        <v>8</v>
      </c>
      <c r="G119" s="103">
        <f t="shared" si="2"/>
        <v>8</v>
      </c>
      <c r="H119" s="103">
        <f t="shared" si="2"/>
        <v>8</v>
      </c>
      <c r="I119" s="103">
        <f t="shared" si="2"/>
        <v>11</v>
      </c>
    </row>
    <row r="120" spans="3:16" x14ac:dyDescent="0.35">
      <c r="C120" s="2"/>
      <c r="D120" s="2"/>
      <c r="E120" s="103">
        <f t="shared" si="0"/>
        <v>11</v>
      </c>
      <c r="F120" s="103">
        <f t="shared" si="0"/>
        <v>10</v>
      </c>
      <c r="G120" s="103">
        <f t="shared" si="2"/>
        <v>13</v>
      </c>
      <c r="H120" s="103">
        <f t="shared" si="2"/>
        <v>12</v>
      </c>
      <c r="I120" s="103">
        <f t="shared" si="2"/>
        <v>11</v>
      </c>
    </row>
    <row r="124" spans="3:16" x14ac:dyDescent="0.35">
      <c r="C124" s="44" t="s">
        <v>66</v>
      </c>
      <c r="D124" s="45"/>
      <c r="E124" s="45"/>
      <c r="F124" s="45"/>
      <c r="G124" s="45"/>
      <c r="H124" s="45"/>
      <c r="I124" s="2"/>
      <c r="J124" s="44" t="s">
        <v>69</v>
      </c>
      <c r="K124" s="45"/>
      <c r="L124" s="45"/>
      <c r="M124" s="45"/>
      <c r="N124" s="45"/>
      <c r="O124" s="45"/>
      <c r="P124" s="2"/>
    </row>
    <row r="125" spans="3:16" x14ac:dyDescent="0.35">
      <c r="C125" s="46" t="s">
        <v>48</v>
      </c>
      <c r="D125" s="143">
        <f>E116</f>
        <v>9</v>
      </c>
      <c r="E125" s="48" t="s">
        <v>44</v>
      </c>
      <c r="F125" s="47">
        <f>D125</f>
        <v>9</v>
      </c>
      <c r="G125" s="48" t="s">
        <v>44</v>
      </c>
      <c r="H125" s="104">
        <f>F125/F126</f>
        <v>0.69230769230769229</v>
      </c>
      <c r="I125" s="2"/>
      <c r="J125" s="46" t="s">
        <v>46</v>
      </c>
      <c r="K125" s="143">
        <f>H116</f>
        <v>9</v>
      </c>
      <c r="L125" s="48" t="s">
        <v>44</v>
      </c>
      <c r="M125" s="47">
        <f>K125</f>
        <v>9</v>
      </c>
      <c r="N125" s="48" t="s">
        <v>44</v>
      </c>
      <c r="O125" s="104">
        <f>M125/M126</f>
        <v>0.69230769230769229</v>
      </c>
      <c r="P125" s="2"/>
    </row>
    <row r="126" spans="3:16" x14ac:dyDescent="0.35">
      <c r="C126" s="45"/>
      <c r="D126" s="48" t="s">
        <v>201</v>
      </c>
      <c r="E126" s="45"/>
      <c r="F126" s="48">
        <v>13</v>
      </c>
      <c r="G126" s="45"/>
      <c r="H126" s="104"/>
      <c r="I126" s="2"/>
      <c r="J126" s="45"/>
      <c r="K126" s="48" t="s">
        <v>203</v>
      </c>
      <c r="L126" s="45"/>
      <c r="M126" s="48">
        <v>13</v>
      </c>
      <c r="N126" s="45"/>
      <c r="O126" s="104"/>
      <c r="P126" s="2"/>
    </row>
    <row r="127" spans="3:16" x14ac:dyDescent="0.35">
      <c r="C127" s="44"/>
      <c r="D127" s="45"/>
      <c r="E127" s="45"/>
      <c r="F127" s="45"/>
      <c r="G127" s="45"/>
      <c r="H127" s="45"/>
      <c r="I127" s="2"/>
      <c r="J127" s="44"/>
      <c r="K127" s="45"/>
      <c r="L127" s="45"/>
      <c r="M127" s="45"/>
      <c r="N127" s="45"/>
      <c r="O127" s="45"/>
      <c r="P127" s="2"/>
    </row>
    <row r="128" spans="3:16" x14ac:dyDescent="0.35">
      <c r="C128" s="46" t="s">
        <v>45</v>
      </c>
      <c r="D128" s="143">
        <f>E117</f>
        <v>13</v>
      </c>
      <c r="E128" s="48" t="s">
        <v>44</v>
      </c>
      <c r="F128" s="47">
        <f>D128</f>
        <v>13</v>
      </c>
      <c r="G128" s="48" t="s">
        <v>44</v>
      </c>
      <c r="H128" s="104">
        <f>F128/F129</f>
        <v>1</v>
      </c>
      <c r="I128" s="2"/>
      <c r="J128" s="46" t="s">
        <v>47</v>
      </c>
      <c r="K128" s="47">
        <f>H117</f>
        <v>13</v>
      </c>
      <c r="L128" s="48" t="s">
        <v>44</v>
      </c>
      <c r="M128" s="47">
        <f>K128</f>
        <v>13</v>
      </c>
      <c r="N128" s="48" t="s">
        <v>44</v>
      </c>
      <c r="O128" s="104">
        <f>M128/M129</f>
        <v>1</v>
      </c>
      <c r="P128" s="2"/>
    </row>
    <row r="129" spans="3:16" x14ac:dyDescent="0.35">
      <c r="C129" s="45"/>
      <c r="D129" s="48" t="str">
        <f>D126</f>
        <v>Max(9,13,11,8,11)</v>
      </c>
      <c r="E129" s="45"/>
      <c r="F129" s="48">
        <v>13</v>
      </c>
      <c r="G129" s="45"/>
      <c r="H129" s="104"/>
      <c r="I129" s="2"/>
      <c r="J129" s="45"/>
      <c r="K129" s="48" t="str">
        <f>K126</f>
        <v>Max(9,13,12,8,12)</v>
      </c>
      <c r="L129" s="45"/>
      <c r="M129" s="48">
        <v>13</v>
      </c>
      <c r="N129" s="45"/>
      <c r="O129" s="104"/>
      <c r="P129" s="2"/>
    </row>
    <row r="130" spans="3:16" x14ac:dyDescent="0.35">
      <c r="C130" s="45"/>
      <c r="D130" s="45"/>
      <c r="E130" s="45"/>
      <c r="F130" s="45"/>
      <c r="G130" s="45"/>
      <c r="H130" s="104"/>
      <c r="I130" s="2"/>
      <c r="J130" s="45"/>
      <c r="K130" s="45"/>
      <c r="L130" s="45"/>
      <c r="M130" s="45"/>
      <c r="N130" s="45"/>
      <c r="O130" s="104"/>
      <c r="P130" s="2"/>
    </row>
    <row r="131" spans="3:16" x14ac:dyDescent="0.35">
      <c r="C131" s="46" t="s">
        <v>176</v>
      </c>
      <c r="D131" s="47">
        <f>E118</f>
        <v>11</v>
      </c>
      <c r="E131" s="48" t="s">
        <v>44</v>
      </c>
      <c r="F131" s="47">
        <f>D131</f>
        <v>11</v>
      </c>
      <c r="G131" s="48" t="s">
        <v>44</v>
      </c>
      <c r="H131" s="104">
        <f>F131/F132</f>
        <v>0.84615384615384615</v>
      </c>
      <c r="I131" s="2"/>
      <c r="J131" s="46" t="s">
        <v>185</v>
      </c>
      <c r="K131" s="47">
        <f>H118</f>
        <v>12</v>
      </c>
      <c r="L131" s="48" t="s">
        <v>44</v>
      </c>
      <c r="M131" s="47">
        <f>K131</f>
        <v>12</v>
      </c>
      <c r="N131" s="48" t="s">
        <v>44</v>
      </c>
      <c r="O131" s="104">
        <f>M131/M132</f>
        <v>0.92307692307692313</v>
      </c>
      <c r="P131" s="2"/>
    </row>
    <row r="132" spans="3:16" x14ac:dyDescent="0.35">
      <c r="C132" s="45"/>
      <c r="D132" s="48" t="str">
        <f>D129</f>
        <v>Max(9,13,11,8,11)</v>
      </c>
      <c r="E132" s="45"/>
      <c r="F132" s="48">
        <f>F129</f>
        <v>13</v>
      </c>
      <c r="G132" s="45"/>
      <c r="H132" s="104"/>
      <c r="I132" s="2"/>
      <c r="J132" s="45"/>
      <c r="K132" s="48" t="str">
        <f>K129</f>
        <v>Max(9,13,12,8,12)</v>
      </c>
      <c r="L132" s="45"/>
      <c r="M132" s="48">
        <f>M129</f>
        <v>13</v>
      </c>
      <c r="N132" s="45"/>
      <c r="O132" s="104"/>
      <c r="P132" s="2"/>
    </row>
    <row r="133" spans="3:16" x14ac:dyDescent="0.35">
      <c r="C133" s="45"/>
      <c r="D133" s="45"/>
      <c r="E133" s="45"/>
      <c r="F133" s="45"/>
      <c r="G133" s="45"/>
      <c r="H133" s="104"/>
      <c r="I133" s="2"/>
      <c r="J133" s="45"/>
      <c r="K133" s="45"/>
      <c r="L133" s="45"/>
      <c r="M133" s="45"/>
      <c r="N133" s="45"/>
      <c r="O133" s="104"/>
      <c r="P133" s="2"/>
    </row>
    <row r="134" spans="3:16" x14ac:dyDescent="0.35">
      <c r="C134" s="46" t="s">
        <v>177</v>
      </c>
      <c r="D134" s="47">
        <f>E119</f>
        <v>8</v>
      </c>
      <c r="E134" s="48" t="s">
        <v>44</v>
      </c>
      <c r="F134" s="47">
        <f>D134</f>
        <v>8</v>
      </c>
      <c r="G134" s="48" t="s">
        <v>44</v>
      </c>
      <c r="H134" s="104">
        <f>F134/F135</f>
        <v>0.61538461538461542</v>
      </c>
      <c r="I134" s="2"/>
      <c r="J134" s="46" t="s">
        <v>186</v>
      </c>
      <c r="K134" s="47">
        <f>H119</f>
        <v>8</v>
      </c>
      <c r="L134" s="48" t="s">
        <v>44</v>
      </c>
      <c r="M134" s="47">
        <f>K134</f>
        <v>8</v>
      </c>
      <c r="N134" s="48" t="s">
        <v>44</v>
      </c>
      <c r="O134" s="104">
        <f>M134/M135</f>
        <v>0.61538461538461542</v>
      </c>
      <c r="P134" s="2"/>
    </row>
    <row r="135" spans="3:16" x14ac:dyDescent="0.35">
      <c r="C135" s="45"/>
      <c r="D135" s="48" t="str">
        <f>D132</f>
        <v>Max(9,13,11,8,11)</v>
      </c>
      <c r="E135" s="45"/>
      <c r="F135" s="48">
        <f>F132</f>
        <v>13</v>
      </c>
      <c r="G135" s="45"/>
      <c r="H135" s="104"/>
      <c r="I135" s="2"/>
      <c r="J135" s="45"/>
      <c r="K135" s="48" t="str">
        <f>K132</f>
        <v>Max(9,13,12,8,12)</v>
      </c>
      <c r="L135" s="45"/>
      <c r="M135" s="48">
        <f>M132</f>
        <v>13</v>
      </c>
      <c r="N135" s="45"/>
      <c r="O135" s="104"/>
      <c r="P135" s="2"/>
    </row>
    <row r="136" spans="3:16" x14ac:dyDescent="0.35">
      <c r="C136" s="45"/>
      <c r="D136" s="48"/>
      <c r="E136" s="45"/>
      <c r="F136" s="48"/>
      <c r="G136" s="45"/>
      <c r="H136" s="104"/>
      <c r="I136" s="2"/>
      <c r="J136" s="45"/>
      <c r="K136" s="48"/>
      <c r="L136" s="45"/>
      <c r="M136" s="48"/>
      <c r="N136" s="45"/>
      <c r="O136" s="104"/>
      <c r="P136" s="2"/>
    </row>
    <row r="137" spans="3:16" x14ac:dyDescent="0.35">
      <c r="C137" s="46" t="s">
        <v>178</v>
      </c>
      <c r="D137" s="48">
        <f>E120</f>
        <v>11</v>
      </c>
      <c r="E137" s="48" t="s">
        <v>44</v>
      </c>
      <c r="F137" s="48">
        <f>D137</f>
        <v>11</v>
      </c>
      <c r="G137" s="48" t="s">
        <v>44</v>
      </c>
      <c r="H137" s="104">
        <f>F137/F138</f>
        <v>0.84615384615384615</v>
      </c>
      <c r="I137" s="2"/>
      <c r="J137" s="46" t="s">
        <v>202</v>
      </c>
      <c r="K137" s="47">
        <f>H120</f>
        <v>12</v>
      </c>
      <c r="L137" s="48" t="s">
        <v>44</v>
      </c>
      <c r="M137" s="48">
        <f>K137</f>
        <v>12</v>
      </c>
      <c r="N137" s="48" t="s">
        <v>44</v>
      </c>
      <c r="O137" s="104">
        <f>M137/M138</f>
        <v>0.92307692307692313</v>
      </c>
      <c r="P137" s="2"/>
    </row>
    <row r="138" spans="3:16" x14ac:dyDescent="0.35">
      <c r="C138" s="45"/>
      <c r="D138" s="49" t="str">
        <f>D135</f>
        <v>Max(9,13,11,8,11)</v>
      </c>
      <c r="E138" s="45"/>
      <c r="F138" s="49">
        <f>F135</f>
        <v>13</v>
      </c>
      <c r="G138" s="45"/>
      <c r="H138" s="104"/>
      <c r="I138" s="2"/>
      <c r="J138" s="45"/>
      <c r="K138" s="49" t="str">
        <f>K135</f>
        <v>Max(9,13,12,8,12)</v>
      </c>
      <c r="L138" s="45"/>
      <c r="M138" s="49">
        <f>M135</f>
        <v>13</v>
      </c>
      <c r="N138" s="45"/>
      <c r="O138" s="104"/>
      <c r="P138" s="2"/>
    </row>
    <row r="139" spans="3:16" x14ac:dyDescent="0.35">
      <c r="C139" s="2"/>
      <c r="D139" s="2"/>
      <c r="E139" s="2"/>
      <c r="F139" s="2"/>
      <c r="G139" s="2"/>
      <c r="H139" s="105"/>
      <c r="I139" s="2"/>
      <c r="J139" s="2"/>
      <c r="K139" s="2"/>
      <c r="L139" s="2"/>
      <c r="M139" s="2"/>
      <c r="N139" s="2"/>
      <c r="O139" s="105"/>
      <c r="P139" s="2"/>
    </row>
    <row r="140" spans="3:16" x14ac:dyDescent="0.35">
      <c r="C140" s="44" t="s">
        <v>67</v>
      </c>
      <c r="D140" s="45"/>
      <c r="E140" s="45"/>
      <c r="F140" s="45"/>
      <c r="G140" s="45"/>
      <c r="H140" s="106"/>
      <c r="I140" s="2"/>
      <c r="J140" s="44" t="s">
        <v>70</v>
      </c>
      <c r="K140" s="45"/>
      <c r="L140" s="45"/>
      <c r="M140" s="45"/>
      <c r="N140" s="45"/>
      <c r="O140" s="106"/>
      <c r="P140" s="2"/>
    </row>
    <row r="141" spans="3:16" x14ac:dyDescent="0.35">
      <c r="C141" s="46" t="s">
        <v>49</v>
      </c>
      <c r="D141" s="143">
        <f>F116</f>
        <v>9</v>
      </c>
      <c r="E141" s="48" t="s">
        <v>44</v>
      </c>
      <c r="F141" s="47">
        <f>D141</f>
        <v>9</v>
      </c>
      <c r="G141" s="48" t="s">
        <v>44</v>
      </c>
      <c r="H141" s="104">
        <f>F141/F142</f>
        <v>0.81818181818181823</v>
      </c>
      <c r="I141" s="2"/>
      <c r="J141" s="46" t="s">
        <v>53</v>
      </c>
      <c r="K141" s="143">
        <f>I116</f>
        <v>9</v>
      </c>
      <c r="L141" s="48" t="s">
        <v>44</v>
      </c>
      <c r="M141" s="47">
        <f>K141</f>
        <v>9</v>
      </c>
      <c r="N141" s="48" t="s">
        <v>44</v>
      </c>
      <c r="O141" s="104">
        <f>M141/M142</f>
        <v>0.69230769230769229</v>
      </c>
      <c r="P141" s="2"/>
    </row>
    <row r="142" spans="3:16" x14ac:dyDescent="0.35">
      <c r="C142" s="45"/>
      <c r="D142" s="48" t="s">
        <v>204</v>
      </c>
      <c r="E142" s="45"/>
      <c r="F142" s="48">
        <v>11</v>
      </c>
      <c r="G142" s="45"/>
      <c r="H142" s="104"/>
      <c r="I142" s="2"/>
      <c r="J142" s="45"/>
      <c r="K142" s="48" t="s">
        <v>208</v>
      </c>
      <c r="L142" s="45"/>
      <c r="M142" s="48">
        <v>13</v>
      </c>
      <c r="N142" s="45"/>
      <c r="O142" s="104"/>
      <c r="P142" s="2"/>
    </row>
    <row r="143" spans="3:16" x14ac:dyDescent="0.35">
      <c r="C143" s="44"/>
      <c r="D143" s="45"/>
      <c r="E143" s="45"/>
      <c r="F143" s="45"/>
      <c r="G143" s="45"/>
      <c r="H143" s="106"/>
      <c r="I143" s="2"/>
      <c r="J143" s="44"/>
      <c r="K143" s="45"/>
      <c r="L143" s="45"/>
      <c r="M143" s="45"/>
      <c r="N143" s="45"/>
      <c r="O143" s="106"/>
      <c r="P143" s="2"/>
    </row>
    <row r="144" spans="3:16" x14ac:dyDescent="0.35">
      <c r="C144" s="46" t="s">
        <v>50</v>
      </c>
      <c r="D144" s="47">
        <f>F117</f>
        <v>11</v>
      </c>
      <c r="E144" s="48" t="s">
        <v>44</v>
      </c>
      <c r="F144" s="47">
        <f>D144</f>
        <v>11</v>
      </c>
      <c r="G144" s="48" t="s">
        <v>44</v>
      </c>
      <c r="H144" s="104">
        <f>F144/F145</f>
        <v>1</v>
      </c>
      <c r="I144" s="2"/>
      <c r="J144" s="46" t="s">
        <v>54</v>
      </c>
      <c r="K144" s="47">
        <f>I117</f>
        <v>13</v>
      </c>
      <c r="L144" s="48" t="s">
        <v>44</v>
      </c>
      <c r="M144" s="47">
        <f>K144</f>
        <v>13</v>
      </c>
      <c r="N144" s="48" t="s">
        <v>44</v>
      </c>
      <c r="O144" s="104">
        <f>M144/M145</f>
        <v>1</v>
      </c>
      <c r="P144" s="2"/>
    </row>
    <row r="145" spans="3:16" x14ac:dyDescent="0.35">
      <c r="C145" s="45"/>
      <c r="D145" s="48" t="str">
        <f>D142</f>
        <v>Max(9,11,10,8,10)</v>
      </c>
      <c r="E145" s="45"/>
      <c r="F145" s="48">
        <v>11</v>
      </c>
      <c r="G145" s="45"/>
      <c r="H145" s="104"/>
      <c r="I145" s="2"/>
      <c r="J145" s="45"/>
      <c r="K145" s="48" t="str">
        <f>K142</f>
        <v>Max(9,13,12,11,11)</v>
      </c>
      <c r="L145" s="45"/>
      <c r="M145" s="48">
        <v>13</v>
      </c>
      <c r="N145" s="45"/>
      <c r="O145" s="104"/>
      <c r="P145" s="2"/>
    </row>
    <row r="146" spans="3:16" x14ac:dyDescent="0.35">
      <c r="C146" s="45"/>
      <c r="D146" s="45"/>
      <c r="E146" s="45"/>
      <c r="F146" s="45"/>
      <c r="G146" s="45"/>
      <c r="H146" s="104"/>
      <c r="I146" s="2"/>
      <c r="J146" s="45"/>
      <c r="K146" s="45"/>
      <c r="L146" s="45"/>
      <c r="M146" s="45"/>
      <c r="N146" s="45"/>
      <c r="O146" s="104"/>
      <c r="P146" s="2"/>
    </row>
    <row r="147" spans="3:16" x14ac:dyDescent="0.35">
      <c r="C147" s="46" t="s">
        <v>179</v>
      </c>
      <c r="D147" s="47">
        <f>F118</f>
        <v>10</v>
      </c>
      <c r="E147" s="48" t="s">
        <v>44</v>
      </c>
      <c r="F147" s="47">
        <f>D147</f>
        <v>10</v>
      </c>
      <c r="G147" s="48" t="s">
        <v>44</v>
      </c>
      <c r="H147" s="104">
        <f>F147/F148</f>
        <v>0.90909090909090906</v>
      </c>
      <c r="I147" s="2"/>
      <c r="J147" s="46" t="s">
        <v>205</v>
      </c>
      <c r="K147" s="47">
        <f>I118</f>
        <v>12</v>
      </c>
      <c r="L147" s="48" t="s">
        <v>44</v>
      </c>
      <c r="M147" s="47">
        <f>K147</f>
        <v>12</v>
      </c>
      <c r="N147" s="48" t="s">
        <v>44</v>
      </c>
      <c r="O147" s="104">
        <f>M147/M148</f>
        <v>0.92307692307692313</v>
      </c>
      <c r="P147" s="2"/>
    </row>
    <row r="148" spans="3:16" x14ac:dyDescent="0.35">
      <c r="C148" s="45"/>
      <c r="D148" s="48" t="str">
        <f>D145</f>
        <v>Max(9,11,10,8,10)</v>
      </c>
      <c r="E148" s="45"/>
      <c r="F148" s="48">
        <f>F145</f>
        <v>11</v>
      </c>
      <c r="G148" s="45"/>
      <c r="H148" s="104"/>
      <c r="I148" s="2"/>
      <c r="J148" s="45"/>
      <c r="K148" s="48" t="str">
        <f>K145</f>
        <v>Max(9,13,12,11,11)</v>
      </c>
      <c r="L148" s="45"/>
      <c r="M148" s="48">
        <f>M145</f>
        <v>13</v>
      </c>
      <c r="N148" s="45"/>
      <c r="O148" s="104"/>
      <c r="P148" s="2"/>
    </row>
    <row r="149" spans="3:16" x14ac:dyDescent="0.35">
      <c r="C149" s="45"/>
      <c r="D149" s="45"/>
      <c r="E149" s="45"/>
      <c r="F149" s="45"/>
      <c r="G149" s="45"/>
      <c r="H149" s="104"/>
      <c r="I149" s="2"/>
      <c r="J149" s="45"/>
      <c r="K149" s="45"/>
      <c r="L149" s="45"/>
      <c r="M149" s="45"/>
      <c r="N149" s="45"/>
      <c r="O149" s="104"/>
      <c r="P149" s="2"/>
    </row>
    <row r="150" spans="3:16" x14ac:dyDescent="0.35">
      <c r="C150" s="46" t="s">
        <v>180</v>
      </c>
      <c r="D150" s="47">
        <f>F119</f>
        <v>8</v>
      </c>
      <c r="E150" s="48" t="s">
        <v>44</v>
      </c>
      <c r="F150" s="47">
        <f>D150</f>
        <v>8</v>
      </c>
      <c r="G150" s="48" t="s">
        <v>44</v>
      </c>
      <c r="H150" s="104">
        <f>F150/F151</f>
        <v>0.72727272727272729</v>
      </c>
      <c r="I150" s="2"/>
      <c r="J150" s="46" t="s">
        <v>206</v>
      </c>
      <c r="K150" s="47">
        <f>I119</f>
        <v>11</v>
      </c>
      <c r="L150" s="48" t="s">
        <v>44</v>
      </c>
      <c r="M150" s="47">
        <f>K150</f>
        <v>11</v>
      </c>
      <c r="N150" s="48" t="s">
        <v>44</v>
      </c>
      <c r="O150" s="104">
        <f>M150/M151</f>
        <v>0.84615384615384615</v>
      </c>
      <c r="P150" s="2"/>
    </row>
    <row r="151" spans="3:16" x14ac:dyDescent="0.35">
      <c r="C151" s="45"/>
      <c r="D151" s="48" t="str">
        <f>D148</f>
        <v>Max(9,11,10,8,10)</v>
      </c>
      <c r="E151" s="45"/>
      <c r="F151" s="48">
        <f>F148</f>
        <v>11</v>
      </c>
      <c r="G151" s="45"/>
      <c r="H151" s="104"/>
      <c r="I151" s="2"/>
      <c r="J151" s="45"/>
      <c r="K151" s="48" t="str">
        <f>K148</f>
        <v>Max(9,13,12,11,11)</v>
      </c>
      <c r="L151" s="45"/>
      <c r="M151" s="48">
        <f>M148</f>
        <v>13</v>
      </c>
      <c r="N151" s="45"/>
      <c r="O151" s="104"/>
      <c r="P151" s="2"/>
    </row>
    <row r="152" spans="3:16" x14ac:dyDescent="0.35">
      <c r="C152" s="45"/>
      <c r="D152" s="48"/>
      <c r="E152" s="45"/>
      <c r="F152" s="48"/>
      <c r="G152" s="45"/>
      <c r="H152" s="104"/>
      <c r="I152" s="2"/>
      <c r="J152" s="45"/>
      <c r="K152" s="48"/>
      <c r="L152" s="45"/>
      <c r="M152" s="48"/>
      <c r="N152" s="45"/>
      <c r="O152" s="104"/>
      <c r="P152" s="2"/>
    </row>
    <row r="153" spans="3:16" x14ac:dyDescent="0.35">
      <c r="C153" s="46" t="s">
        <v>181</v>
      </c>
      <c r="D153" s="47">
        <f>F120</f>
        <v>10</v>
      </c>
      <c r="E153" s="48" t="s">
        <v>44</v>
      </c>
      <c r="F153" s="48">
        <f>D153</f>
        <v>10</v>
      </c>
      <c r="G153" s="48" t="s">
        <v>44</v>
      </c>
      <c r="H153" s="104">
        <f>F153/F154</f>
        <v>0.90909090909090906</v>
      </c>
      <c r="I153" s="2"/>
      <c r="J153" s="46" t="s">
        <v>207</v>
      </c>
      <c r="K153" s="47">
        <f>I120</f>
        <v>11</v>
      </c>
      <c r="L153" s="48" t="s">
        <v>44</v>
      </c>
      <c r="M153" s="48">
        <f>K153</f>
        <v>11</v>
      </c>
      <c r="N153" s="48" t="s">
        <v>44</v>
      </c>
      <c r="O153" s="104">
        <f>M153/M154</f>
        <v>0.84615384615384615</v>
      </c>
      <c r="P153" s="2"/>
    </row>
    <row r="154" spans="3:16" x14ac:dyDescent="0.35">
      <c r="C154" s="45"/>
      <c r="D154" s="49" t="str">
        <f>D151</f>
        <v>Max(9,11,10,8,10)</v>
      </c>
      <c r="E154" s="45"/>
      <c r="F154" s="49">
        <f>F151</f>
        <v>11</v>
      </c>
      <c r="G154" s="45"/>
      <c r="H154" s="104"/>
      <c r="I154" s="2"/>
      <c r="J154" s="45"/>
      <c r="K154" s="49" t="str">
        <f>K151</f>
        <v>Max(9,13,12,11,11)</v>
      </c>
      <c r="L154" s="45"/>
      <c r="M154" s="49">
        <f>M151</f>
        <v>13</v>
      </c>
      <c r="N154" s="45"/>
      <c r="O154" s="104"/>
      <c r="P154" s="2"/>
    </row>
    <row r="155" spans="3:16" x14ac:dyDescent="0.35">
      <c r="C155" s="2"/>
      <c r="D155" s="2"/>
      <c r="E155" s="2"/>
      <c r="F155" s="2"/>
      <c r="G155" s="2"/>
      <c r="H155" s="105"/>
      <c r="I155" s="2"/>
      <c r="J155" s="2"/>
      <c r="K155" s="2"/>
      <c r="L155" s="2"/>
      <c r="M155" s="2"/>
      <c r="N155" s="2"/>
      <c r="O155" s="2"/>
      <c r="P155" s="2"/>
    </row>
    <row r="156" spans="3:16" x14ac:dyDescent="0.35">
      <c r="C156" s="44" t="s">
        <v>68</v>
      </c>
      <c r="D156" s="45"/>
      <c r="E156" s="45"/>
      <c r="F156" s="45"/>
      <c r="G156" s="45"/>
      <c r="H156" s="106"/>
      <c r="I156" s="2"/>
      <c r="J156" s="2"/>
      <c r="K156" s="2"/>
      <c r="L156" s="2"/>
      <c r="M156" s="2"/>
      <c r="N156" s="2"/>
      <c r="O156" s="2"/>
      <c r="P156" s="2"/>
    </row>
    <row r="157" spans="3:16" x14ac:dyDescent="0.35">
      <c r="C157" s="46" t="s">
        <v>51</v>
      </c>
      <c r="D157" s="143">
        <f>G116</f>
        <v>9</v>
      </c>
      <c r="E157" s="48" t="s">
        <v>44</v>
      </c>
      <c r="F157" s="47">
        <f>D157</f>
        <v>9</v>
      </c>
      <c r="G157" s="48" t="s">
        <v>44</v>
      </c>
      <c r="H157" s="104">
        <f>F157/F158</f>
        <v>0.69230769230769229</v>
      </c>
      <c r="I157" s="2"/>
      <c r="J157" s="2"/>
      <c r="K157" s="2"/>
      <c r="L157" s="2"/>
      <c r="M157" s="2"/>
      <c r="N157" s="2"/>
      <c r="O157" s="2"/>
      <c r="P157" s="2"/>
    </row>
    <row r="158" spans="3:16" x14ac:dyDescent="0.35">
      <c r="C158" s="45"/>
      <c r="D158" s="48" t="s">
        <v>209</v>
      </c>
      <c r="E158" s="45"/>
      <c r="F158" s="48">
        <v>13</v>
      </c>
      <c r="G158" s="45"/>
      <c r="H158" s="104"/>
      <c r="I158" s="2"/>
      <c r="K158" s="2"/>
      <c r="L158" s="2"/>
      <c r="M158" s="2"/>
      <c r="N158" s="2"/>
      <c r="O158" s="2"/>
      <c r="P158" s="2"/>
    </row>
    <row r="159" spans="3:16" x14ac:dyDescent="0.35">
      <c r="C159" s="44"/>
      <c r="D159" s="45"/>
      <c r="E159" s="45"/>
      <c r="F159" s="45"/>
      <c r="G159" s="45"/>
      <c r="H159" s="106"/>
      <c r="I159" s="2"/>
      <c r="J159" s="2"/>
      <c r="K159" s="2"/>
      <c r="L159" s="2"/>
      <c r="M159" s="2"/>
      <c r="N159" s="2"/>
      <c r="O159" s="2"/>
      <c r="P159" s="2"/>
    </row>
    <row r="160" spans="3:16" x14ac:dyDescent="0.35">
      <c r="C160" s="46" t="s">
        <v>52</v>
      </c>
      <c r="D160" s="47">
        <f>G117</f>
        <v>9</v>
      </c>
      <c r="E160" s="48" t="s">
        <v>44</v>
      </c>
      <c r="F160" s="47">
        <f>D160</f>
        <v>9</v>
      </c>
      <c r="G160" s="48" t="s">
        <v>44</v>
      </c>
      <c r="H160" s="104">
        <f>F160/F161</f>
        <v>0.69230769230769229</v>
      </c>
      <c r="I160" s="2"/>
      <c r="J160" s="4" t="s">
        <v>57</v>
      </c>
      <c r="K160" s="2"/>
      <c r="L160" s="2"/>
      <c r="M160" s="2"/>
      <c r="N160" s="2"/>
      <c r="O160" s="2"/>
      <c r="P160" s="2"/>
    </row>
    <row r="161" spans="3:16" x14ac:dyDescent="0.35">
      <c r="C161" s="45"/>
      <c r="D161" s="48" t="str">
        <f>D158</f>
        <v>Max(9,9,10,8,13)</v>
      </c>
      <c r="E161" s="45"/>
      <c r="F161" s="48">
        <v>13</v>
      </c>
      <c r="G161" s="45"/>
      <c r="H161" s="104"/>
      <c r="I161" s="2"/>
      <c r="L161" s="103">
        <f>H125</f>
        <v>0.69230769230769229</v>
      </c>
      <c r="M161" s="107">
        <f>H141</f>
        <v>0.81818181818181823</v>
      </c>
      <c r="N161" s="107">
        <f>H157</f>
        <v>0.69230769230769229</v>
      </c>
      <c r="O161" s="107">
        <f>O125</f>
        <v>0.69230769230769229</v>
      </c>
      <c r="P161" s="108">
        <f>O141</f>
        <v>0.69230769230769229</v>
      </c>
    </row>
    <row r="162" spans="3:16" x14ac:dyDescent="0.35">
      <c r="C162" s="45"/>
      <c r="D162" s="45"/>
      <c r="E162" s="45"/>
      <c r="F162" s="45"/>
      <c r="G162" s="45"/>
      <c r="H162" s="104"/>
      <c r="I162" s="2"/>
      <c r="J162" s="2"/>
      <c r="K162" s="2"/>
      <c r="L162" s="103">
        <f>H128</f>
        <v>1</v>
      </c>
      <c r="M162" s="107">
        <f>H144</f>
        <v>1</v>
      </c>
      <c r="N162" s="107">
        <f>H160</f>
        <v>0.69230769230769229</v>
      </c>
      <c r="O162" s="107">
        <f>O128</f>
        <v>1</v>
      </c>
      <c r="P162" s="108">
        <f>O144</f>
        <v>1</v>
      </c>
    </row>
    <row r="163" spans="3:16" x14ac:dyDescent="0.35">
      <c r="C163" s="46" t="s">
        <v>182</v>
      </c>
      <c r="D163" s="47">
        <f>G118</f>
        <v>10</v>
      </c>
      <c r="E163" s="48" t="s">
        <v>44</v>
      </c>
      <c r="F163" s="47">
        <f>D163</f>
        <v>10</v>
      </c>
      <c r="G163" s="48" t="s">
        <v>44</v>
      </c>
      <c r="H163" s="104">
        <f>F163/F164</f>
        <v>0.76923076923076927</v>
      </c>
      <c r="I163" s="2"/>
      <c r="J163" s="2"/>
      <c r="K163" s="12" t="s">
        <v>58</v>
      </c>
      <c r="L163" s="103">
        <f>H131</f>
        <v>0.84615384615384615</v>
      </c>
      <c r="M163" s="107">
        <f>H147</f>
        <v>0.90909090909090906</v>
      </c>
      <c r="N163" s="107">
        <f>H163</f>
        <v>0.76923076923076927</v>
      </c>
      <c r="O163" s="107">
        <f>O131</f>
        <v>0.92307692307692313</v>
      </c>
      <c r="P163" s="108">
        <f>O147</f>
        <v>0.92307692307692313</v>
      </c>
    </row>
    <row r="164" spans="3:16" x14ac:dyDescent="0.35">
      <c r="C164" s="45"/>
      <c r="D164" s="48" t="str">
        <f>D161</f>
        <v>Max(9,9,10,8,13)</v>
      </c>
      <c r="E164" s="45"/>
      <c r="F164" s="48">
        <f>F161</f>
        <v>13</v>
      </c>
      <c r="G164" s="45"/>
      <c r="H164" s="104"/>
      <c r="I164" s="2"/>
      <c r="J164" s="2"/>
      <c r="K164" s="2"/>
      <c r="L164" s="103">
        <f>H134</f>
        <v>0.61538461538461542</v>
      </c>
      <c r="M164" s="107">
        <f>H150</f>
        <v>0.72727272727272729</v>
      </c>
      <c r="N164" s="107">
        <f>H166</f>
        <v>0.61538461538461542</v>
      </c>
      <c r="O164" s="107">
        <f>O134</f>
        <v>0.61538461538461542</v>
      </c>
      <c r="P164" s="108">
        <f>O150</f>
        <v>0.84615384615384615</v>
      </c>
    </row>
    <row r="165" spans="3:16" x14ac:dyDescent="0.35">
      <c r="C165" s="45"/>
      <c r="D165" s="45"/>
      <c r="E165" s="45"/>
      <c r="F165" s="45"/>
      <c r="G165" s="45"/>
      <c r="H165" s="104"/>
      <c r="I165" s="2"/>
      <c r="J165" s="2"/>
      <c r="K165" s="2"/>
      <c r="L165" s="103">
        <f>H137</f>
        <v>0.84615384615384615</v>
      </c>
      <c r="M165" s="107">
        <f>H153</f>
        <v>0.90909090909090906</v>
      </c>
      <c r="N165" s="107">
        <f>H169</f>
        <v>1</v>
      </c>
      <c r="O165" s="107">
        <f>O137</f>
        <v>0.92307692307692313</v>
      </c>
      <c r="P165" s="108">
        <f>O153</f>
        <v>0.84615384615384615</v>
      </c>
    </row>
    <row r="166" spans="3:16" x14ac:dyDescent="0.35">
      <c r="C166" s="46" t="s">
        <v>183</v>
      </c>
      <c r="D166" s="47">
        <f>G119</f>
        <v>8</v>
      </c>
      <c r="E166" s="48" t="s">
        <v>44</v>
      </c>
      <c r="F166" s="47">
        <f>D166</f>
        <v>8</v>
      </c>
      <c r="G166" s="48" t="s">
        <v>44</v>
      </c>
      <c r="H166" s="104">
        <f>F166/F167</f>
        <v>0.61538461538461542</v>
      </c>
      <c r="I166" s="2"/>
      <c r="J166" s="2"/>
      <c r="K166" s="2"/>
      <c r="L166" s="2"/>
      <c r="M166" s="2"/>
      <c r="N166" s="2"/>
      <c r="O166" s="2"/>
      <c r="P166" s="2"/>
    </row>
    <row r="167" spans="3:16" x14ac:dyDescent="0.35">
      <c r="C167" s="45"/>
      <c r="D167" s="48" t="str">
        <f>D164</f>
        <v>Max(9,9,10,8,13)</v>
      </c>
      <c r="E167" s="45"/>
      <c r="F167" s="48">
        <f>F164</f>
        <v>13</v>
      </c>
      <c r="G167" s="45"/>
      <c r="H167" s="104"/>
      <c r="I167" s="2"/>
      <c r="J167" s="2"/>
      <c r="K167" s="2"/>
      <c r="L167" s="2"/>
      <c r="M167" s="2"/>
      <c r="N167" s="2"/>
      <c r="O167" s="2"/>
      <c r="P167" s="2"/>
    </row>
    <row r="168" spans="3:16" x14ac:dyDescent="0.35">
      <c r="C168" s="45"/>
      <c r="D168" s="48"/>
      <c r="E168" s="45"/>
      <c r="F168" s="48"/>
      <c r="G168" s="45"/>
      <c r="H168" s="104"/>
      <c r="I168" s="2"/>
      <c r="J168" s="2"/>
      <c r="K168" s="4" t="s">
        <v>59</v>
      </c>
      <c r="L168" s="114">
        <f>J6</f>
        <v>0.29363122444070244</v>
      </c>
      <c r="M168" s="114">
        <f>J7</f>
        <v>9.3141087322588412E-2</v>
      </c>
      <c r="N168" s="114">
        <f>J8</f>
        <v>0.16260223719028147</v>
      </c>
      <c r="O168" s="114">
        <f>J9</f>
        <v>0.41676689920615834</v>
      </c>
      <c r="P168" s="114">
        <f>J10</f>
        <v>3.3858551840269431E-2</v>
      </c>
    </row>
    <row r="169" spans="3:16" x14ac:dyDescent="0.35">
      <c r="C169" s="46" t="s">
        <v>184</v>
      </c>
      <c r="D169" s="47">
        <f>G120</f>
        <v>13</v>
      </c>
      <c r="E169" s="48" t="s">
        <v>44</v>
      </c>
      <c r="F169" s="48">
        <f>D169</f>
        <v>13</v>
      </c>
      <c r="G169" s="48" t="s">
        <v>44</v>
      </c>
      <c r="H169" s="104">
        <f>F169/F170</f>
        <v>1</v>
      </c>
      <c r="I169" s="2"/>
      <c r="J169" s="2"/>
      <c r="K169" s="2"/>
      <c r="L169" s="2"/>
      <c r="M169" s="2"/>
      <c r="N169" s="2"/>
      <c r="O169" s="2"/>
      <c r="P169" s="2"/>
    </row>
    <row r="170" spans="3:16" x14ac:dyDescent="0.35">
      <c r="C170" s="45"/>
      <c r="D170" s="49" t="str">
        <f>D167</f>
        <v>Max(9,9,10,8,13)</v>
      </c>
      <c r="E170" s="45"/>
      <c r="F170" s="49">
        <f>F167</f>
        <v>13</v>
      </c>
      <c r="G170" s="45"/>
      <c r="H170" s="104"/>
      <c r="I170" s="2"/>
      <c r="K170" s="2"/>
      <c r="L170" s="2"/>
      <c r="M170" s="2"/>
      <c r="N170" s="2"/>
      <c r="O170" s="2"/>
      <c r="P170" s="2"/>
    </row>
    <row r="171" spans="3:16" x14ac:dyDescent="0.35">
      <c r="J171" s="4" t="s">
        <v>212</v>
      </c>
    </row>
    <row r="172" spans="3:16" ht="15" thickBot="1" x14ac:dyDescent="0.4"/>
    <row r="173" spans="3:16" x14ac:dyDescent="0.35">
      <c r="J173" s="176" t="s">
        <v>32</v>
      </c>
      <c r="K173" s="168" t="s">
        <v>2</v>
      </c>
      <c r="L173" s="168"/>
      <c r="M173" s="168"/>
      <c r="N173" s="168"/>
      <c r="O173" s="168"/>
      <c r="P173" s="169" t="s">
        <v>60</v>
      </c>
    </row>
    <row r="174" spans="3:16" ht="15" thickBot="1" x14ac:dyDescent="0.4">
      <c r="J174" s="185"/>
      <c r="K174" s="134" t="s">
        <v>4</v>
      </c>
      <c r="L174" s="134" t="s">
        <v>5</v>
      </c>
      <c r="M174" s="31" t="s">
        <v>6</v>
      </c>
      <c r="N174" s="31" t="s">
        <v>8</v>
      </c>
      <c r="O174" s="31" t="s">
        <v>9</v>
      </c>
      <c r="P174" s="186"/>
    </row>
    <row r="175" spans="3:16" x14ac:dyDescent="0.35">
      <c r="J175" s="150" t="s">
        <v>196</v>
      </c>
      <c r="K175" s="151">
        <f>L161*L168</f>
        <v>0.20328315538202477</v>
      </c>
      <c r="L175" s="151">
        <f>M161*M168</f>
        <v>7.6206344173026894E-2</v>
      </c>
      <c r="M175" s="152">
        <f>N161*N168</f>
        <v>0.11257077959327179</v>
      </c>
      <c r="N175" s="152">
        <f>O161*O168</f>
        <v>0.2885309302196481</v>
      </c>
      <c r="O175" s="152">
        <f>P161*P168</f>
        <v>2.3440535889417299E-2</v>
      </c>
      <c r="P175" s="153">
        <f>SUM(K175:O175)</f>
        <v>0.70403174525738887</v>
      </c>
    </row>
    <row r="176" spans="3:16" x14ac:dyDescent="0.35">
      <c r="J176" s="10" t="s">
        <v>163</v>
      </c>
      <c r="K176" s="52">
        <f t="shared" ref="K176:O179" si="3">L$168*L162</f>
        <v>0.29363122444070244</v>
      </c>
      <c r="L176" s="52">
        <f t="shared" si="3"/>
        <v>9.3141087322588412E-2</v>
      </c>
      <c r="M176" s="52">
        <f t="shared" si="3"/>
        <v>0.11257077959327179</v>
      </c>
      <c r="N176" s="52">
        <f t="shared" si="3"/>
        <v>0.41676689920615834</v>
      </c>
      <c r="O176" s="52">
        <f t="shared" si="3"/>
        <v>3.3858551840269431E-2</v>
      </c>
      <c r="P176" s="53">
        <f>SUM(K176:O176)</f>
        <v>0.94996854240299045</v>
      </c>
    </row>
    <row r="177" spans="10:16" x14ac:dyDescent="0.35">
      <c r="J177" s="10" t="s">
        <v>164</v>
      </c>
      <c r="K177" s="52">
        <f t="shared" si="3"/>
        <v>0.24845718991136359</v>
      </c>
      <c r="L177" s="52">
        <f t="shared" si="3"/>
        <v>8.4673715747807646E-2</v>
      </c>
      <c r="M177" s="52">
        <f t="shared" si="3"/>
        <v>0.12507864399252422</v>
      </c>
      <c r="N177" s="52">
        <f t="shared" si="3"/>
        <v>0.38470790695953078</v>
      </c>
      <c r="O177" s="52">
        <f t="shared" si="3"/>
        <v>3.1254047852556401E-2</v>
      </c>
      <c r="P177" s="53">
        <f t="shared" ref="P177:P179" si="4">SUM(K177:O177)</f>
        <v>0.87417150446378267</v>
      </c>
    </row>
    <row r="178" spans="10:16" x14ac:dyDescent="0.35">
      <c r="J178" s="10" t="s">
        <v>165</v>
      </c>
      <c r="K178" s="52">
        <f t="shared" si="3"/>
        <v>0.18069613811735535</v>
      </c>
      <c r="L178" s="52">
        <f t="shared" si="3"/>
        <v>6.7738972598246114E-2</v>
      </c>
      <c r="M178" s="52">
        <f t="shared" si="3"/>
        <v>0.10006291519401937</v>
      </c>
      <c r="N178" s="52">
        <f t="shared" si="3"/>
        <v>0.25647193797302054</v>
      </c>
      <c r="O178" s="52">
        <f t="shared" si="3"/>
        <v>2.8649543864843363E-2</v>
      </c>
      <c r="P178" s="53">
        <f t="shared" si="4"/>
        <v>0.63361950774748466</v>
      </c>
    </row>
    <row r="179" spans="10:16" ht="15" thickBot="1" x14ac:dyDescent="0.4">
      <c r="J179" s="15" t="s">
        <v>166</v>
      </c>
      <c r="K179" s="147">
        <f t="shared" si="3"/>
        <v>0.24845718991136359</v>
      </c>
      <c r="L179" s="100">
        <f t="shared" si="3"/>
        <v>8.4673715747807646E-2</v>
      </c>
      <c r="M179" s="100">
        <f t="shared" si="3"/>
        <v>0.16260223719028147</v>
      </c>
      <c r="N179" s="147">
        <f t="shared" si="3"/>
        <v>0.38470790695953078</v>
      </c>
      <c r="O179" s="100">
        <f t="shared" si="3"/>
        <v>2.8649543864843363E-2</v>
      </c>
      <c r="P179" s="149">
        <f t="shared" si="4"/>
        <v>0.90909059367382672</v>
      </c>
    </row>
    <row r="180" spans="10:16" x14ac:dyDescent="0.35">
      <c r="K180" s="148"/>
      <c r="N180" s="148"/>
      <c r="P180" s="148"/>
    </row>
  </sheetData>
  <mergeCells count="20">
    <mergeCell ref="J173:J174"/>
    <mergeCell ref="K173:O173"/>
    <mergeCell ref="P173:P174"/>
    <mergeCell ref="C18:C20"/>
    <mergeCell ref="C79:C80"/>
    <mergeCell ref="D79:D80"/>
    <mergeCell ref="D105:D106"/>
    <mergeCell ref="C105:C106"/>
    <mergeCell ref="E105:I105"/>
    <mergeCell ref="C81:C83"/>
    <mergeCell ref="C85:C87"/>
    <mergeCell ref="C89:C92"/>
    <mergeCell ref="C97:C99"/>
    <mergeCell ref="C93:C95"/>
    <mergeCell ref="E79:I79"/>
    <mergeCell ref="C2:I2"/>
    <mergeCell ref="C6:C8"/>
    <mergeCell ref="C9:C11"/>
    <mergeCell ref="C12:C14"/>
    <mergeCell ref="C15:C17"/>
  </mergeCells>
  <conditionalFormatting sqref="D6:D20">
    <cfRule type="iconSet" priority="3">
      <iconSet>
        <cfvo type="percent" val="0"/>
        <cfvo type="percent" val="33"/>
        <cfvo type="percent" val="67"/>
      </iconSet>
    </cfRule>
  </conditionalFormatting>
  <conditionalFormatting sqref="D81:D101">
    <cfRule type="iconSet" priority="2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FUZZY</vt:lpstr>
      <vt:lpstr>SAW</vt:lpstr>
      <vt:lpstr>DATA-SAW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Hafizh Siddiq</dc:creator>
  <cp:lastModifiedBy>ammar yusuf</cp:lastModifiedBy>
  <dcterms:created xsi:type="dcterms:W3CDTF">2024-11-17T06:35:57Z</dcterms:created>
  <dcterms:modified xsi:type="dcterms:W3CDTF">2025-06-29T02:28:19Z</dcterms:modified>
</cp:coreProperties>
</file>